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805" yWindow="240" windowWidth="27975" windowHeight="12495"/>
  </bookViews>
  <sheets>
    <sheet name="8월컨화물" sheetId="3" r:id="rId1"/>
  </sheets>
  <externalReferences>
    <externalReference r:id="rId2"/>
  </externalReferences>
  <definedNames>
    <definedName name="_xlnm.Print_Area" localSheetId="0">'8월컨화물'!$A$1:$M$22</definedName>
  </definedNames>
  <calcPr calcId="125725"/>
</workbook>
</file>

<file path=xl/calcChain.xml><?xml version="1.0" encoding="utf-8"?>
<calcChain xmlns="http://schemas.openxmlformats.org/spreadsheetml/2006/main">
  <c r="L4" i="3"/>
  <c r="M8" l="1"/>
  <c r="M7"/>
  <c r="M6"/>
  <c r="M5"/>
  <c r="G5" l="1"/>
  <c r="H5"/>
  <c r="G6"/>
  <c r="H6"/>
  <c r="G7"/>
  <c r="H7"/>
  <c r="G8"/>
  <c r="H8"/>
  <c r="L8"/>
  <c r="L7"/>
  <c r="L6"/>
  <c r="L5"/>
  <c r="H4"/>
  <c r="G4"/>
  <c r="I15" l="1"/>
  <c r="F15"/>
  <c r="K15" s="1"/>
  <c r="E15"/>
  <c r="D15"/>
  <c r="J15" s="1"/>
  <c r="I14"/>
  <c r="F14"/>
  <c r="K14" s="1"/>
  <c r="E14"/>
  <c r="D14"/>
  <c r="J14" s="1"/>
  <c r="I13"/>
  <c r="F13"/>
  <c r="E13"/>
  <c r="D13"/>
  <c r="J13" s="1"/>
  <c r="I12"/>
  <c r="F12"/>
  <c r="K12" s="1"/>
  <c r="E12"/>
  <c r="D12"/>
  <c r="J12" s="1"/>
  <c r="I11"/>
  <c r="F11"/>
  <c r="E11"/>
  <c r="D11"/>
  <c r="J11" s="1"/>
  <c r="I10"/>
  <c r="F10"/>
  <c r="K10" s="1"/>
  <c r="E10"/>
  <c r="D10"/>
  <c r="J10" s="1"/>
  <c r="M10" l="1"/>
  <c r="L10"/>
  <c r="M12"/>
  <c r="L12"/>
  <c r="M14"/>
  <c r="L14"/>
  <c r="M15"/>
  <c r="L15"/>
  <c r="K11"/>
  <c r="L11" s="1"/>
  <c r="K13"/>
  <c r="L13" s="1"/>
  <c r="M13" l="1"/>
  <c r="M11"/>
</calcChain>
</file>

<file path=xl/sharedStrings.xml><?xml version="1.0" encoding="utf-8"?>
<sst xmlns="http://schemas.openxmlformats.org/spreadsheetml/2006/main" count="45" uniqueCount="25">
  <si>
    <t>(단위: TEU, %)</t>
    <phoneticPr fontId="3" type="noConversion"/>
  </si>
  <si>
    <t>구    분</t>
    <phoneticPr fontId="3" type="noConversion"/>
  </si>
  <si>
    <t>전년대비</t>
    <phoneticPr fontId="3" type="noConversion"/>
  </si>
  <si>
    <t>전월대비</t>
    <phoneticPr fontId="3" type="noConversion"/>
  </si>
  <si>
    <t>14년</t>
    <phoneticPr fontId="3" type="noConversion"/>
  </si>
  <si>
    <t>증감율</t>
    <phoneticPr fontId="3" type="noConversion"/>
  </si>
  <si>
    <t>점유율</t>
    <phoneticPr fontId="3" type="noConversion"/>
  </si>
  <si>
    <t>총 계</t>
    <phoneticPr fontId="3" type="noConversion"/>
  </si>
  <si>
    <t>합 계</t>
    <phoneticPr fontId="3" type="noConversion"/>
  </si>
  <si>
    <t>수출입</t>
    <phoneticPr fontId="3" type="noConversion"/>
  </si>
  <si>
    <t>수입</t>
    <phoneticPr fontId="3" type="noConversion"/>
  </si>
  <si>
    <t>수출</t>
    <phoneticPr fontId="3" type="noConversion"/>
  </si>
  <si>
    <t>T/S</t>
    <phoneticPr fontId="3" type="noConversion"/>
  </si>
  <si>
    <t>연 안</t>
    <phoneticPr fontId="3" type="noConversion"/>
  </si>
  <si>
    <t>사포부두</t>
    <phoneticPr fontId="3" type="noConversion"/>
  </si>
  <si>
    <t>PORT-MIS</t>
    <phoneticPr fontId="3" type="noConversion"/>
  </si>
  <si>
    <t>-</t>
  </si>
  <si>
    <t>15.7</t>
    <phoneticPr fontId="3" type="noConversion"/>
  </si>
  <si>
    <t>총계는 182,239인데, 소수점 때문에 안맞고, 해수부 자료는 수출입을 138,506으로 제출했음</t>
    <phoneticPr fontId="3" type="noConversion"/>
  </si>
  <si>
    <t>-</t>
    <phoneticPr fontId="3" type="noConversion"/>
  </si>
  <si>
    <t>광양항 컨테이너처리실적(2015. 8.)확정</t>
    <phoneticPr fontId="3" type="noConversion"/>
  </si>
  <si>
    <t>14.8</t>
    <phoneticPr fontId="3" type="noConversion"/>
  </si>
  <si>
    <t>14.1.~8.</t>
    <phoneticPr fontId="3" type="noConversion"/>
  </si>
  <si>
    <t>15.1.~8.</t>
    <phoneticPr fontId="3" type="noConversion"/>
  </si>
  <si>
    <t>15.8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</si>
</sst>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%"/>
    <numFmt numFmtId="179" formatCode="#,##0.0;[Red]\-#,##0.0"/>
    <numFmt numFmtId="181" formatCode="#,##0.000;[Red]\-#,##0.000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theme="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8" fillId="0" borderId="4" xfId="0" applyNumberFormat="1" applyFont="1" applyFill="1" applyBorder="1" applyAlignment="1">
      <alignment vertical="center" shrinkToFit="1"/>
    </xf>
    <xf numFmtId="3" fontId="8" fillId="0" borderId="5" xfId="0" applyNumberFormat="1" applyFont="1" applyFill="1" applyBorder="1" applyAlignment="1">
      <alignment vertical="center" shrinkToFit="1"/>
    </xf>
    <xf numFmtId="3" fontId="8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vertical="center" shrinkToFit="1"/>
    </xf>
    <xf numFmtId="3" fontId="8" fillId="0" borderId="10" xfId="0" applyNumberFormat="1" applyFont="1" applyFill="1" applyBorder="1" applyAlignment="1">
      <alignment vertical="center" shrinkToFit="1"/>
    </xf>
    <xf numFmtId="3" fontId="8" fillId="0" borderId="10" xfId="0" applyNumberFormat="1" applyFont="1" applyFill="1" applyBorder="1" applyAlignment="1">
      <alignment horizontal="right" vertical="center" shrinkToFit="1"/>
    </xf>
    <xf numFmtId="3" fontId="8" fillId="0" borderId="10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 shrinkToFit="1"/>
    </xf>
    <xf numFmtId="3" fontId="9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 shrinkToFit="1"/>
    </xf>
    <xf numFmtId="3" fontId="8" fillId="0" borderId="2" xfId="0" applyNumberFormat="1" applyFont="1" applyFill="1" applyBorder="1" applyAlignment="1">
      <alignment vertical="center" shrinkToFit="1"/>
    </xf>
    <xf numFmtId="3" fontId="8" fillId="0" borderId="2" xfId="0" applyNumberFormat="1" applyFont="1" applyFill="1" applyBorder="1" applyAlignment="1">
      <alignment horizontal="right" vertical="center" shrinkToFit="1"/>
    </xf>
    <xf numFmtId="3" fontId="8" fillId="0" borderId="2" xfId="0" applyNumberFormat="1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vertical="center" shrinkToFit="1"/>
    </xf>
    <xf numFmtId="3" fontId="9" fillId="3" borderId="5" xfId="0" applyNumberFormat="1" applyFont="1" applyFill="1" applyBorder="1" applyAlignment="1">
      <alignment vertical="center" shrinkToFit="1"/>
    </xf>
    <xf numFmtId="3" fontId="9" fillId="3" borderId="10" xfId="0" applyNumberFormat="1" applyFont="1" applyFill="1" applyBorder="1" applyAlignment="1">
      <alignment vertical="center" shrinkToFit="1"/>
    </xf>
    <xf numFmtId="179" fontId="8" fillId="0" borderId="2" xfId="0" applyNumberFormat="1" applyFont="1" applyFill="1" applyBorder="1" applyAlignment="1">
      <alignment horizontal="right" vertical="center"/>
    </xf>
    <xf numFmtId="179" fontId="8" fillId="0" borderId="5" xfId="0" applyNumberFormat="1" applyFont="1" applyFill="1" applyBorder="1" applyAlignment="1">
      <alignment horizontal="right" vertical="center"/>
    </xf>
    <xf numFmtId="179" fontId="8" fillId="0" borderId="5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1" fontId="4" fillId="0" borderId="0" xfId="6" applyFont="1" applyFill="1" applyAlignment="1">
      <alignment vertical="center"/>
    </xf>
    <xf numFmtId="179" fontId="8" fillId="0" borderId="13" xfId="0" applyNumberFormat="1" applyFont="1" applyFill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38" fontId="8" fillId="0" borderId="13" xfId="0" applyNumberFormat="1" applyFont="1" applyFill="1" applyBorder="1" applyAlignment="1">
      <alignment vertical="center" shrinkToFit="1"/>
    </xf>
    <xf numFmtId="38" fontId="9" fillId="3" borderId="13" xfId="0" applyNumberFormat="1" applyFont="1" applyFill="1" applyBorder="1" applyAlignment="1">
      <alignment vertical="center" shrinkToFit="1"/>
    </xf>
    <xf numFmtId="38" fontId="8" fillId="0" borderId="13" xfId="0" applyNumberFormat="1" applyFont="1" applyFill="1" applyBorder="1" applyAlignment="1">
      <alignment vertical="center"/>
    </xf>
    <xf numFmtId="38" fontId="9" fillId="3" borderId="13" xfId="0" applyNumberFormat="1" applyFont="1" applyFill="1" applyBorder="1" applyAlignment="1">
      <alignment vertical="center"/>
    </xf>
    <xf numFmtId="38" fontId="8" fillId="0" borderId="4" xfId="0" applyNumberFormat="1" applyFont="1" applyFill="1" applyBorder="1" applyAlignment="1">
      <alignment vertical="center" shrinkToFit="1"/>
    </xf>
    <xf numFmtId="38" fontId="8" fillId="0" borderId="5" xfId="0" applyNumberFormat="1" applyFont="1" applyFill="1" applyBorder="1" applyAlignment="1">
      <alignment vertical="center" shrinkToFit="1"/>
    </xf>
    <xf numFmtId="38" fontId="9" fillId="3" borderId="5" xfId="0" applyNumberFormat="1" applyFont="1" applyFill="1" applyBorder="1" applyAlignment="1">
      <alignment vertical="center" shrinkToFit="1"/>
    </xf>
    <xf numFmtId="38" fontId="8" fillId="0" borderId="5" xfId="0" applyNumberFormat="1" applyFont="1" applyFill="1" applyBorder="1" applyAlignment="1">
      <alignment vertical="center"/>
    </xf>
    <xf numFmtId="38" fontId="9" fillId="3" borderId="5" xfId="0" applyNumberFormat="1" applyFont="1" applyFill="1" applyBorder="1" applyAlignment="1">
      <alignment vertical="center"/>
    </xf>
    <xf numFmtId="38" fontId="8" fillId="0" borderId="9" xfId="0" applyNumberFormat="1" applyFont="1" applyFill="1" applyBorder="1" applyAlignment="1">
      <alignment vertical="center" shrinkToFit="1"/>
    </xf>
    <xf numFmtId="38" fontId="8" fillId="0" borderId="10" xfId="0" applyNumberFormat="1" applyFont="1" applyFill="1" applyBorder="1" applyAlignment="1">
      <alignment vertical="center" shrinkToFit="1"/>
    </xf>
    <xf numFmtId="38" fontId="9" fillId="3" borderId="10" xfId="0" applyNumberFormat="1" applyFont="1" applyFill="1" applyBorder="1" applyAlignment="1">
      <alignment vertical="center" shrinkToFit="1"/>
    </xf>
    <xf numFmtId="38" fontId="8" fillId="0" borderId="10" xfId="0" applyNumberFormat="1" applyFont="1" applyFill="1" applyBorder="1" applyAlignment="1">
      <alignment horizontal="right" vertical="center" shrinkToFit="1"/>
    </xf>
    <xf numFmtId="38" fontId="8" fillId="0" borderId="10" xfId="0" applyNumberFormat="1" applyFont="1" applyFill="1" applyBorder="1" applyAlignment="1">
      <alignment vertical="center"/>
    </xf>
    <xf numFmtId="38" fontId="9" fillId="3" borderId="10" xfId="0" applyNumberFormat="1" applyFont="1" applyFill="1" applyBorder="1" applyAlignment="1">
      <alignment vertical="center"/>
    </xf>
    <xf numFmtId="179" fontId="8" fillId="0" borderId="14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>
      <alignment vertical="center"/>
    </xf>
    <xf numFmtId="179" fontId="8" fillId="0" borderId="11" xfId="0" applyNumberFormat="1" applyFont="1" applyFill="1" applyBorder="1" applyAlignment="1">
      <alignment horizontal="right" vertical="center"/>
    </xf>
    <xf numFmtId="179" fontId="8" fillId="0" borderId="3" xfId="0" applyNumberFormat="1" applyFont="1" applyFill="1" applyBorder="1" applyAlignment="1">
      <alignment horizontal="right" vertical="center"/>
    </xf>
    <xf numFmtId="179" fontId="8" fillId="0" borderId="6" xfId="0" applyNumberFormat="1" applyFont="1" applyFill="1" applyBorder="1" applyAlignment="1">
      <alignment horizontal="right" vertical="center"/>
    </xf>
    <xf numFmtId="0" fontId="5" fillId="2" borderId="18" xfId="0" quotePrefix="1" applyFont="1" applyFill="1" applyBorder="1" applyAlignment="1">
      <alignment horizontal="center" vertical="center"/>
    </xf>
    <xf numFmtId="0" fontId="5" fillId="2" borderId="16" xfId="0" quotePrefix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81" fontId="8" fillId="0" borderId="13" xfId="0" applyNumberFormat="1" applyFont="1" applyFill="1" applyBorder="1" applyAlignment="1">
      <alignment vertical="center"/>
    </xf>
    <xf numFmtId="41" fontId="8" fillId="0" borderId="12" xfId="6" applyFont="1" applyFill="1" applyBorder="1" applyAlignment="1">
      <alignment vertical="center" shrinkToFit="1"/>
    </xf>
    <xf numFmtId="41" fontId="8" fillId="0" borderId="13" xfId="6" applyFont="1" applyFill="1" applyBorder="1" applyAlignment="1">
      <alignment vertical="center" shrinkToFi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7">
    <cellStyle name="백분율" xfId="1" builtinId="5"/>
    <cellStyle name="백분율 2" xfId="2"/>
    <cellStyle name="백분율 3" xfId="3"/>
    <cellStyle name="쉼표 [0]" xfId="6" builtinId="6"/>
    <cellStyle name="쉼표 [0] 2" xfId="4"/>
    <cellStyle name="쉼표 [0] 3" xfId="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7560;&#52992;&#54021;/&#53685;&#44228;,&#51064;&#49468;&#54000;&#48652;/&#53685;&#44228;&#51088;&#47308;/2015&#45380;&#53685;&#44228;&#51088;&#47308;/2015&#45380;%20&#44305;&#50577;'&#52968;'&#52376;&#47532;&#49892;&#51201;(&#54252;&#53944;&#48120;&#49828;)_&#49440;&#49437;&#48324;&#47582;&#52644;_1507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-2013"/>
      <sheetName val="2006년"/>
      <sheetName val="2007년"/>
      <sheetName val="2008년"/>
      <sheetName val="2009년"/>
      <sheetName val="2010년"/>
      <sheetName val="2010년(사포)"/>
      <sheetName val="2011년"/>
      <sheetName val="2012년"/>
      <sheetName val="2013년"/>
      <sheetName val="2014년"/>
      <sheetName val="2015년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10월"/>
      <sheetName val="11월"/>
      <sheetName val="12월"/>
      <sheetName val="산식1"/>
      <sheetName val="산식2"/>
      <sheetName val="산식3"/>
      <sheetName val="산식4"/>
      <sheetName val="산식5"/>
      <sheetName val="산식6"/>
      <sheetName val="산식7"/>
      <sheetName val="산식8"/>
      <sheetName val="산식9"/>
      <sheetName val="산식10"/>
      <sheetName val="산식11"/>
      <sheetName val="산식12"/>
      <sheetName val="산식1~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8">
          <cell r="D28">
            <v>397</v>
          </cell>
        </row>
        <row r="29">
          <cell r="D29">
            <v>397</v>
          </cell>
        </row>
        <row r="30">
          <cell r="D30">
            <v>0</v>
          </cell>
        </row>
        <row r="31">
          <cell r="D31">
            <v>397</v>
          </cell>
        </row>
        <row r="32">
          <cell r="D32">
            <v>0</v>
          </cell>
        </row>
        <row r="33">
          <cell r="D33">
            <v>0</v>
          </cell>
        </row>
      </sheetData>
      <sheetData sheetId="10" refreshError="1">
        <row r="4">
          <cell r="D4">
            <v>2338335</v>
          </cell>
        </row>
        <row r="28">
          <cell r="J28">
            <v>0</v>
          </cell>
        </row>
        <row r="29">
          <cell r="J29">
            <v>0</v>
          </cell>
        </row>
      </sheetData>
      <sheetData sheetId="11" refreshError="1">
        <row r="4">
          <cell r="I4">
            <v>219645</v>
          </cell>
        </row>
        <row r="28">
          <cell r="I28">
            <v>0</v>
          </cell>
          <cell r="J28">
            <v>0</v>
          </cell>
        </row>
        <row r="29">
          <cell r="I29">
            <v>0</v>
          </cell>
          <cell r="J29">
            <v>0</v>
          </cell>
        </row>
      </sheetData>
      <sheetData sheetId="12" refreshError="1"/>
      <sheetData sheetId="13" refreshError="1"/>
      <sheetData sheetId="14" refreshError="1"/>
      <sheetData sheetId="15" refreshError="1">
        <row r="28">
          <cell r="K28" t="e">
            <v>#REF!</v>
          </cell>
        </row>
        <row r="29">
          <cell r="K29" t="e">
            <v>#REF!</v>
          </cell>
        </row>
        <row r="30">
          <cell r="K30" t="e">
            <v>#REF!</v>
          </cell>
        </row>
        <row r="31">
          <cell r="K31" t="e">
            <v>#REF!</v>
          </cell>
        </row>
        <row r="32">
          <cell r="K32" t="e">
            <v>#REF!</v>
          </cell>
        </row>
        <row r="33">
          <cell r="K33" t="e">
            <v>#REF!</v>
          </cell>
        </row>
      </sheetData>
      <sheetData sheetId="16" refreshError="1">
        <row r="4">
          <cell r="J4">
            <v>1010377</v>
          </cell>
        </row>
        <row r="28">
          <cell r="J28" t="e">
            <v>#REF!</v>
          </cell>
        </row>
        <row r="29">
          <cell r="J29" t="e">
            <v>#REF!</v>
          </cell>
        </row>
        <row r="30">
          <cell r="J30" t="e">
            <v>#REF!</v>
          </cell>
        </row>
        <row r="31">
          <cell r="J31" t="e">
            <v>#REF!</v>
          </cell>
        </row>
        <row r="32">
          <cell r="J32" t="e">
            <v>#REF!</v>
          </cell>
        </row>
        <row r="33">
          <cell r="J33" t="e">
            <v>#REF!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Normal="100" workbookViewId="0">
      <selection activeCell="O1" sqref="O1"/>
    </sheetView>
  </sheetViews>
  <sheetFormatPr defaultColWidth="8.88671875" defaultRowHeight="16.5"/>
  <cols>
    <col min="1" max="1" width="2.21875" style="1" customWidth="1"/>
    <col min="2" max="2" width="1.44140625" style="1" customWidth="1"/>
    <col min="3" max="3" width="4.44140625" style="1" customWidth="1"/>
    <col min="4" max="6" width="9.33203125" style="1" bestFit="1" customWidth="1"/>
    <col min="7" max="7" width="7.44140625" style="1" customWidth="1"/>
    <col min="8" max="8" width="8.6640625" style="1" bestFit="1" customWidth="1"/>
    <col min="9" max="9" width="9.33203125" style="1" bestFit="1" customWidth="1"/>
    <col min="10" max="10" width="10.77734375" style="1" bestFit="1" customWidth="1"/>
    <col min="11" max="11" width="11" style="1" bestFit="1" customWidth="1"/>
    <col min="12" max="12" width="8.6640625" style="1" bestFit="1" customWidth="1"/>
    <col min="13" max="13" width="7.44140625" style="1" customWidth="1"/>
    <col min="14" max="14" width="2.33203125" style="1" customWidth="1"/>
    <col min="15" max="16384" width="8.88671875" style="1"/>
  </cols>
  <sheetData>
    <row r="1" spans="1:13" ht="31.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7.25" thickBot="1">
      <c r="D2" s="2"/>
      <c r="E2" s="2"/>
      <c r="F2" s="2"/>
      <c r="G2" s="3"/>
      <c r="H2" s="3"/>
      <c r="J2" s="2"/>
      <c r="K2" s="2"/>
      <c r="L2" s="3"/>
      <c r="M2" s="4" t="s">
        <v>0</v>
      </c>
    </row>
    <row r="3" spans="1:13" ht="30" customHeight="1" thickBot="1">
      <c r="A3" s="65" t="s">
        <v>1</v>
      </c>
      <c r="B3" s="66"/>
      <c r="C3" s="67"/>
      <c r="D3" s="58" t="s">
        <v>21</v>
      </c>
      <c r="E3" s="59" t="s">
        <v>17</v>
      </c>
      <c r="F3" s="59" t="s">
        <v>24</v>
      </c>
      <c r="G3" s="60" t="s">
        <v>2</v>
      </c>
      <c r="H3" s="60" t="s">
        <v>3</v>
      </c>
      <c r="I3" s="59" t="s">
        <v>4</v>
      </c>
      <c r="J3" s="59" t="s">
        <v>22</v>
      </c>
      <c r="K3" s="59" t="s">
        <v>23</v>
      </c>
      <c r="L3" s="60" t="s">
        <v>5</v>
      </c>
      <c r="M3" s="61" t="s">
        <v>6</v>
      </c>
    </row>
    <row r="4" spans="1:13" ht="30" customHeight="1" thickTop="1">
      <c r="A4" s="72" t="s">
        <v>7</v>
      </c>
      <c r="B4" s="75" t="s">
        <v>8</v>
      </c>
      <c r="C4" s="70"/>
      <c r="D4" s="63">
        <v>199001</v>
      </c>
      <c r="E4" s="64">
        <v>182239</v>
      </c>
      <c r="F4" s="39">
        <v>172717</v>
      </c>
      <c r="G4" s="62">
        <f>(F4-D4)/D4*100</f>
        <v>-13.20797382927724</v>
      </c>
      <c r="H4" s="34">
        <f>(F4-E4)/E4*100</f>
        <v>-5.2250067219420648</v>
      </c>
      <c r="I4" s="38">
        <v>2338335</v>
      </c>
      <c r="J4" s="40">
        <v>1588494</v>
      </c>
      <c r="K4" s="41">
        <v>1546510</v>
      </c>
      <c r="L4" s="34">
        <f>(K4-J4)/J4*100</f>
        <v>-2.6430065206415638</v>
      </c>
      <c r="M4" s="53">
        <v>100</v>
      </c>
    </row>
    <row r="5" spans="1:13" ht="30" customHeight="1">
      <c r="A5" s="73"/>
      <c r="B5" s="76" t="s">
        <v>9</v>
      </c>
      <c r="C5" s="68"/>
      <c r="D5" s="42">
        <v>159679</v>
      </c>
      <c r="E5" s="43">
        <v>138507</v>
      </c>
      <c r="F5" s="44">
        <v>134591</v>
      </c>
      <c r="G5" s="30">
        <f t="shared" ref="G5:G8" si="0">(F5-D5)/D5*100</f>
        <v>-15.71152123948672</v>
      </c>
      <c r="H5" s="30">
        <f t="shared" ref="H5:H8" si="1">(F5-E5)/E5*100</f>
        <v>-2.8272939273827316</v>
      </c>
      <c r="I5" s="43">
        <v>1819551</v>
      </c>
      <c r="J5" s="45">
        <v>1227382</v>
      </c>
      <c r="K5" s="46">
        <v>1172579</v>
      </c>
      <c r="L5" s="30">
        <f>(K5-J5)/J5*100</f>
        <v>-4.4650320764032712</v>
      </c>
      <c r="M5" s="54">
        <f>K5/$K$4*100</f>
        <v>75.82097755591623</v>
      </c>
    </row>
    <row r="6" spans="1:13" ht="30" customHeight="1">
      <c r="A6" s="73"/>
      <c r="B6" s="8"/>
      <c r="C6" s="9" t="s">
        <v>10</v>
      </c>
      <c r="D6" s="42">
        <v>80632</v>
      </c>
      <c r="E6" s="43">
        <v>65890</v>
      </c>
      <c r="F6" s="44">
        <v>66840</v>
      </c>
      <c r="G6" s="30">
        <f t="shared" si="0"/>
        <v>-17.104871515031252</v>
      </c>
      <c r="H6" s="30">
        <f t="shared" si="1"/>
        <v>1.4417969342844135</v>
      </c>
      <c r="I6" s="43">
        <v>899833</v>
      </c>
      <c r="J6" s="45">
        <v>604790</v>
      </c>
      <c r="K6" s="46">
        <v>577526</v>
      </c>
      <c r="L6" s="30">
        <f>(K6-J6)/J6*100</f>
        <v>-4.5080110451561701</v>
      </c>
      <c r="M6" s="54">
        <f>K6/$K$4*100</f>
        <v>37.343825775455706</v>
      </c>
    </row>
    <row r="7" spans="1:13" ht="30" customHeight="1">
      <c r="A7" s="73"/>
      <c r="B7" s="8"/>
      <c r="C7" s="9" t="s">
        <v>11</v>
      </c>
      <c r="D7" s="42">
        <v>79047</v>
      </c>
      <c r="E7" s="43">
        <v>72617</v>
      </c>
      <c r="F7" s="44">
        <v>67751</v>
      </c>
      <c r="G7" s="30">
        <f t="shared" si="0"/>
        <v>-14.290232393386212</v>
      </c>
      <c r="H7" s="30">
        <f t="shared" si="1"/>
        <v>-6.7009102551744082</v>
      </c>
      <c r="I7" s="43">
        <v>919718</v>
      </c>
      <c r="J7" s="45">
        <v>622592</v>
      </c>
      <c r="K7" s="46">
        <v>595053</v>
      </c>
      <c r="L7" s="30">
        <f>(K7-J7)/J7*100</f>
        <v>-4.4232820209703947</v>
      </c>
      <c r="M7" s="54">
        <f>K7/$K$4*100</f>
        <v>38.477151780460524</v>
      </c>
    </row>
    <row r="8" spans="1:13" ht="30" customHeight="1">
      <c r="A8" s="73"/>
      <c r="B8" s="77" t="s">
        <v>12</v>
      </c>
      <c r="C8" s="78"/>
      <c r="D8" s="42">
        <v>39322</v>
      </c>
      <c r="E8" s="43">
        <v>43733</v>
      </c>
      <c r="F8" s="44">
        <v>38126</v>
      </c>
      <c r="G8" s="30">
        <f t="shared" si="0"/>
        <v>-3.0415543461675401</v>
      </c>
      <c r="H8" s="30">
        <f t="shared" si="1"/>
        <v>-12.820981867239842</v>
      </c>
      <c r="I8" s="43">
        <v>518784</v>
      </c>
      <c r="J8" s="45">
        <v>361113</v>
      </c>
      <c r="K8" s="46">
        <v>373931</v>
      </c>
      <c r="L8" s="30">
        <f>(K8-J8)/J8*100</f>
        <v>3.5495814329586581</v>
      </c>
      <c r="M8" s="54">
        <f>K8/$K$4*100</f>
        <v>24.179022444083774</v>
      </c>
    </row>
    <row r="9" spans="1:13" ht="30" customHeight="1" thickBot="1">
      <c r="A9" s="74"/>
      <c r="B9" s="79" t="s">
        <v>13</v>
      </c>
      <c r="C9" s="69"/>
      <c r="D9" s="47">
        <v>0</v>
      </c>
      <c r="E9" s="48">
        <v>0</v>
      </c>
      <c r="F9" s="49">
        <v>0</v>
      </c>
      <c r="G9" s="31" t="s">
        <v>19</v>
      </c>
      <c r="H9" s="31" t="s">
        <v>19</v>
      </c>
      <c r="I9" s="50">
        <v>0</v>
      </c>
      <c r="J9" s="51">
        <v>0</v>
      </c>
      <c r="K9" s="52">
        <v>0</v>
      </c>
      <c r="L9" s="31" t="s">
        <v>19</v>
      </c>
      <c r="M9" s="55" t="s">
        <v>19</v>
      </c>
    </row>
    <row r="10" spans="1:13" ht="25.15" hidden="1" customHeight="1">
      <c r="A10" s="72" t="s">
        <v>14</v>
      </c>
      <c r="B10" s="75" t="s">
        <v>8</v>
      </c>
      <c r="C10" s="70"/>
      <c r="D10" s="21">
        <f>'[1]2014년'!J28</f>
        <v>0</v>
      </c>
      <c r="E10" s="22">
        <f>'[1]2015년'!I28</f>
        <v>0</v>
      </c>
      <c r="F10" s="25">
        <f>'[1]2015년'!J28</f>
        <v>0</v>
      </c>
      <c r="G10" s="28" t="s">
        <v>16</v>
      </c>
      <c r="H10" s="28" t="s">
        <v>16</v>
      </c>
      <c r="I10" s="23">
        <f>'[1]2013년'!D28</f>
        <v>397</v>
      </c>
      <c r="J10" s="24" t="e">
        <f>D10+'[1]5월'!J28</f>
        <v>#REF!</v>
      </c>
      <c r="K10" s="35" t="e">
        <f>F10+'[1]4월'!K28</f>
        <v>#REF!</v>
      </c>
      <c r="L10" s="28" t="e">
        <f t="shared" ref="L10:L15" si="2">(K10-J10)/J10*100</f>
        <v>#REF!</v>
      </c>
      <c r="M10" s="56" t="e">
        <f t="shared" ref="M10:M15" si="3">K10/K$4*100</f>
        <v>#REF!</v>
      </c>
    </row>
    <row r="11" spans="1:13" ht="25.15" hidden="1" customHeight="1">
      <c r="A11" s="73"/>
      <c r="B11" s="76" t="s">
        <v>9</v>
      </c>
      <c r="C11" s="68"/>
      <c r="D11" s="5">
        <f>'[1]2014년'!J29</f>
        <v>0</v>
      </c>
      <c r="E11" s="6">
        <f>'[1]2015년'!I29</f>
        <v>0</v>
      </c>
      <c r="F11" s="26">
        <f>'[1]2015년'!J29</f>
        <v>0</v>
      </c>
      <c r="G11" s="29" t="s">
        <v>16</v>
      </c>
      <c r="H11" s="29" t="s">
        <v>16</v>
      </c>
      <c r="I11" s="14">
        <f>'[1]2013년'!D29</f>
        <v>397</v>
      </c>
      <c r="J11" s="7" t="e">
        <f>D11+'[1]5월'!J29</f>
        <v>#REF!</v>
      </c>
      <c r="K11" s="36" t="e">
        <f>F11+'[1]4월'!K29</f>
        <v>#REF!</v>
      </c>
      <c r="L11" s="29" t="e">
        <f t="shared" si="2"/>
        <v>#REF!</v>
      </c>
      <c r="M11" s="57" t="e">
        <f t="shared" si="3"/>
        <v>#REF!</v>
      </c>
    </row>
    <row r="12" spans="1:13" ht="25.15" hidden="1" customHeight="1">
      <c r="A12" s="73"/>
      <c r="B12" s="8"/>
      <c r="C12" s="9" t="s">
        <v>10</v>
      </c>
      <c r="D12" s="5" t="e">
        <f>'[1]2014년'!J30</f>
        <v>#REF!</v>
      </c>
      <c r="E12" s="6" t="e">
        <f>'[1]2015년'!I30</f>
        <v>#REF!</v>
      </c>
      <c r="F12" s="26" t="e">
        <f>'[1]2015년'!J30</f>
        <v>#REF!</v>
      </c>
      <c r="G12" s="29" t="s">
        <v>16</v>
      </c>
      <c r="H12" s="29" t="s">
        <v>16</v>
      </c>
      <c r="I12" s="14">
        <f>'[1]2013년'!D30</f>
        <v>0</v>
      </c>
      <c r="J12" s="7" t="e">
        <f>D12+'[1]5월'!J30</f>
        <v>#REF!</v>
      </c>
      <c r="K12" s="36" t="e">
        <f>F12+'[1]4월'!K30</f>
        <v>#REF!</v>
      </c>
      <c r="L12" s="29" t="e">
        <f t="shared" si="2"/>
        <v>#REF!</v>
      </c>
      <c r="M12" s="57" t="e">
        <f t="shared" si="3"/>
        <v>#REF!</v>
      </c>
    </row>
    <row r="13" spans="1:13" ht="25.15" hidden="1" customHeight="1">
      <c r="A13" s="73"/>
      <c r="B13" s="8"/>
      <c r="C13" s="9" t="s">
        <v>11</v>
      </c>
      <c r="D13" s="5" t="e">
        <f>'[1]2014년'!J31</f>
        <v>#REF!</v>
      </c>
      <c r="E13" s="6" t="e">
        <f>'[1]2015년'!I31</f>
        <v>#REF!</v>
      </c>
      <c r="F13" s="26" t="e">
        <f>'[1]2015년'!J31</f>
        <v>#REF!</v>
      </c>
      <c r="G13" s="29" t="s">
        <v>16</v>
      </c>
      <c r="H13" s="29" t="s">
        <v>16</v>
      </c>
      <c r="I13" s="14">
        <f>'[1]2013년'!D31</f>
        <v>397</v>
      </c>
      <c r="J13" s="7" t="e">
        <f>D13+'[1]5월'!J31</f>
        <v>#REF!</v>
      </c>
      <c r="K13" s="36" t="e">
        <f>F13+'[1]4월'!K31</f>
        <v>#REF!</v>
      </c>
      <c r="L13" s="29" t="e">
        <f t="shared" si="2"/>
        <v>#REF!</v>
      </c>
      <c r="M13" s="57" t="e">
        <f t="shared" si="3"/>
        <v>#REF!</v>
      </c>
    </row>
    <row r="14" spans="1:13" ht="25.15" hidden="1" customHeight="1">
      <c r="A14" s="73"/>
      <c r="B14" s="77" t="s">
        <v>12</v>
      </c>
      <c r="C14" s="78"/>
      <c r="D14" s="5" t="e">
        <f>'[1]2014년'!J32</f>
        <v>#REF!</v>
      </c>
      <c r="E14" s="6" t="e">
        <f>'[1]2015년'!I32</f>
        <v>#REF!</v>
      </c>
      <c r="F14" s="26" t="e">
        <f>'[1]2015년'!J32</f>
        <v>#REF!</v>
      </c>
      <c r="G14" s="29" t="s">
        <v>16</v>
      </c>
      <c r="H14" s="29" t="s">
        <v>16</v>
      </c>
      <c r="I14" s="14">
        <f>'[1]2013년'!D32</f>
        <v>0</v>
      </c>
      <c r="J14" s="7" t="e">
        <f>D14+'[1]5월'!J32</f>
        <v>#REF!</v>
      </c>
      <c r="K14" s="36" t="e">
        <f>F14+'[1]4월'!K32</f>
        <v>#REF!</v>
      </c>
      <c r="L14" s="29" t="e">
        <f t="shared" si="2"/>
        <v>#REF!</v>
      </c>
      <c r="M14" s="57" t="e">
        <f t="shared" si="3"/>
        <v>#REF!</v>
      </c>
    </row>
    <row r="15" spans="1:13" ht="25.15" hidden="1" customHeight="1" thickBot="1">
      <c r="A15" s="74"/>
      <c r="B15" s="79" t="s">
        <v>13</v>
      </c>
      <c r="C15" s="69"/>
      <c r="D15" s="10" t="e">
        <f>'[1]2014년'!J33</f>
        <v>#REF!</v>
      </c>
      <c r="E15" s="11" t="e">
        <f>'[1]2015년'!I33</f>
        <v>#REF!</v>
      </c>
      <c r="F15" s="27" t="e">
        <f>'[1]2015년'!J33</f>
        <v>#REF!</v>
      </c>
      <c r="G15" s="31" t="s">
        <v>16</v>
      </c>
      <c r="H15" s="31" t="s">
        <v>16</v>
      </c>
      <c r="I15" s="12">
        <f>'[1]2013년'!D33</f>
        <v>0</v>
      </c>
      <c r="J15" s="13" t="e">
        <f>D15+'[1]5월'!J33</f>
        <v>#REF!</v>
      </c>
      <c r="K15" s="37" t="e">
        <f>F15+'[1]4월'!K33</f>
        <v>#REF!</v>
      </c>
      <c r="L15" s="31" t="e">
        <f t="shared" si="2"/>
        <v>#REF!</v>
      </c>
      <c r="M15" s="55" t="e">
        <f t="shared" si="3"/>
        <v>#REF!</v>
      </c>
    </row>
    <row r="16" spans="1:13" ht="13.5" customHeight="1">
      <c r="A16" s="15"/>
      <c r="B16" s="15"/>
      <c r="C16" s="15" t="s">
        <v>15</v>
      </c>
      <c r="D16" s="16"/>
      <c r="E16" s="16"/>
      <c r="F16" s="17"/>
      <c r="G16" s="15"/>
      <c r="H16" s="18"/>
      <c r="I16" s="17"/>
      <c r="J16" s="19"/>
      <c r="K16" s="17"/>
      <c r="L16" s="20"/>
      <c r="M16" s="20"/>
    </row>
    <row r="19" spans="4:6">
      <c r="F19" s="33"/>
    </row>
    <row r="20" spans="4:6">
      <c r="D20" s="32" t="s">
        <v>18</v>
      </c>
      <c r="F20" s="33"/>
    </row>
  </sheetData>
  <mergeCells count="12">
    <mergeCell ref="A10:A15"/>
    <mergeCell ref="B10:C10"/>
    <mergeCell ref="B11:C11"/>
    <mergeCell ref="B14:C14"/>
    <mergeCell ref="B15:C15"/>
    <mergeCell ref="A1:M1"/>
    <mergeCell ref="A3:C3"/>
    <mergeCell ref="A4:A9"/>
    <mergeCell ref="B4:C4"/>
    <mergeCell ref="B5:C5"/>
    <mergeCell ref="B8:C8"/>
    <mergeCell ref="B9:C9"/>
  </mergeCells>
  <phoneticPr fontId="3" type="noConversion"/>
  <printOptions horizontalCentered="1"/>
  <pageMargins left="0.19685039370078741" right="0.19685039370078741" top="0.31496062992125984" bottom="0.31496062992125984" header="0.27559055118110237" footer="0.23622047244094491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8월컨화물</vt:lpstr>
      <vt:lpstr>'8월컨화물'!Print_Area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2015-09-22T03:57:35Z</cp:lastPrinted>
  <dcterms:created xsi:type="dcterms:W3CDTF">2015-07-23T07:41:33Z</dcterms:created>
  <dcterms:modified xsi:type="dcterms:W3CDTF">2015-09-23T04:21:38Z</dcterms:modified>
</cp:coreProperties>
</file>