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2050" windowHeight="9045"/>
  </bookViews>
  <sheets>
    <sheet name="컨테이너" sheetId="2" r:id="rId1"/>
    <sheet name="전체" sheetId="1" r:id="rId2"/>
  </sheets>
  <externalReferences>
    <externalReference r:id="rId3"/>
    <externalReference r:id="rId4"/>
  </externalReferences>
  <definedNames>
    <definedName name="_xlnm.Print_Area" localSheetId="0">컨테이너!#REF!</definedName>
  </definedNames>
  <calcPr calcId="125725"/>
</workbook>
</file>

<file path=xl/calcChain.xml><?xml version="1.0" encoding="utf-8"?>
<calcChain xmlns="http://schemas.openxmlformats.org/spreadsheetml/2006/main">
  <c r="I9" i="2"/>
  <c r="H9"/>
  <c r="F9"/>
  <c r="K9" s="1"/>
  <c r="E9"/>
  <c r="D9"/>
  <c r="J9" s="1"/>
  <c r="J8"/>
  <c r="I8"/>
  <c r="F8"/>
  <c r="H8" s="1"/>
  <c r="E8"/>
  <c r="D8"/>
  <c r="K7"/>
  <c r="I7"/>
  <c r="H7"/>
  <c r="F7"/>
  <c r="E7"/>
  <c r="D7"/>
  <c r="J7" s="1"/>
  <c r="L7" s="1"/>
  <c r="J6"/>
  <c r="I6"/>
  <c r="F6"/>
  <c r="H6" s="1"/>
  <c r="E6"/>
  <c r="D6"/>
  <c r="K5"/>
  <c r="I5"/>
  <c r="H5"/>
  <c r="F5"/>
  <c r="E5"/>
  <c r="D5"/>
  <c r="J5" s="1"/>
  <c r="L5" s="1"/>
  <c r="J4"/>
  <c r="I4"/>
  <c r="F4"/>
  <c r="H4" s="1"/>
  <c r="E4"/>
  <c r="D4"/>
  <c r="L9" l="1"/>
  <c r="G4"/>
  <c r="K4"/>
  <c r="G6"/>
  <c r="K6"/>
  <c r="G8"/>
  <c r="K8"/>
  <c r="G5"/>
  <c r="G7"/>
  <c r="G9"/>
  <c r="K27" i="1"/>
  <c r="L27" s="1"/>
  <c r="I27"/>
  <c r="F27"/>
  <c r="E27"/>
  <c r="D27"/>
  <c r="J27" s="1"/>
  <c r="I26"/>
  <c r="G26"/>
  <c r="F26"/>
  <c r="H26" s="1"/>
  <c r="E26"/>
  <c r="D26"/>
  <c r="J26" s="1"/>
  <c r="K25"/>
  <c r="L25" s="1"/>
  <c r="I25"/>
  <c r="F25"/>
  <c r="E25"/>
  <c r="D25"/>
  <c r="J25" s="1"/>
  <c r="I24"/>
  <c r="G24"/>
  <c r="F24"/>
  <c r="H24" s="1"/>
  <c r="E24"/>
  <c r="D24"/>
  <c r="J24" s="1"/>
  <c r="K23"/>
  <c r="I23"/>
  <c r="F23"/>
  <c r="E23"/>
  <c r="D23"/>
  <c r="J23" s="1"/>
  <c r="I22"/>
  <c r="G22"/>
  <c r="F22"/>
  <c r="H22" s="1"/>
  <c r="E22"/>
  <c r="D22"/>
  <c r="J22" s="1"/>
  <c r="K21"/>
  <c r="L21" s="1"/>
  <c r="I21"/>
  <c r="F21"/>
  <c r="E21"/>
  <c r="D21"/>
  <c r="J21" s="1"/>
  <c r="I20"/>
  <c r="G20"/>
  <c r="F20"/>
  <c r="H20" s="1"/>
  <c r="E20"/>
  <c r="D20"/>
  <c r="J20" s="1"/>
  <c r="K19"/>
  <c r="L19" s="1"/>
  <c r="I19"/>
  <c r="F19"/>
  <c r="E19"/>
  <c r="D19"/>
  <c r="J19" s="1"/>
  <c r="I18"/>
  <c r="G18"/>
  <c r="F18"/>
  <c r="H18" s="1"/>
  <c r="E18"/>
  <c r="D18"/>
  <c r="J18" s="1"/>
  <c r="K17"/>
  <c r="L17" s="1"/>
  <c r="I17"/>
  <c r="F17"/>
  <c r="E17"/>
  <c r="D17"/>
  <c r="J17" s="1"/>
  <c r="I16"/>
  <c r="G16"/>
  <c r="F16"/>
  <c r="H16" s="1"/>
  <c r="E16"/>
  <c r="D16"/>
  <c r="J16" s="1"/>
  <c r="K15"/>
  <c r="I15"/>
  <c r="F15"/>
  <c r="E15"/>
  <c r="D15"/>
  <c r="J15" s="1"/>
  <c r="I14"/>
  <c r="G14"/>
  <c r="F14"/>
  <c r="K14" s="1"/>
  <c r="L14" s="1"/>
  <c r="E14"/>
  <c r="D14"/>
  <c r="J14" s="1"/>
  <c r="K13"/>
  <c r="I13"/>
  <c r="F13"/>
  <c r="E13"/>
  <c r="D13"/>
  <c r="J13" s="1"/>
  <c r="I12"/>
  <c r="G12"/>
  <c r="F12"/>
  <c r="K12" s="1"/>
  <c r="L12" s="1"/>
  <c r="E12"/>
  <c r="D12"/>
  <c r="J12" s="1"/>
  <c r="K11"/>
  <c r="I11"/>
  <c r="F11"/>
  <c r="E11"/>
  <c r="D11"/>
  <c r="J11" s="1"/>
  <c r="I10"/>
  <c r="G10"/>
  <c r="F10"/>
  <c r="K10" s="1"/>
  <c r="L10" s="1"/>
  <c r="E10"/>
  <c r="D10"/>
  <c r="J10" s="1"/>
  <c r="K9"/>
  <c r="I9"/>
  <c r="F9"/>
  <c r="E9"/>
  <c r="D9"/>
  <c r="J9" s="1"/>
  <c r="I8"/>
  <c r="G8"/>
  <c r="F8"/>
  <c r="K8" s="1"/>
  <c r="L8" s="1"/>
  <c r="E8"/>
  <c r="D8"/>
  <c r="J8" s="1"/>
  <c r="K7"/>
  <c r="I7"/>
  <c r="F7"/>
  <c r="E7"/>
  <c r="D7"/>
  <c r="J7" s="1"/>
  <c r="I6"/>
  <c r="G6"/>
  <c r="F6"/>
  <c r="K6" s="1"/>
  <c r="L6" s="1"/>
  <c r="E6"/>
  <c r="D6"/>
  <c r="J6" s="1"/>
  <c r="K5"/>
  <c r="I5"/>
  <c r="F5"/>
  <c r="E5"/>
  <c r="D5"/>
  <c r="J5" s="1"/>
  <c r="I4"/>
  <c r="G4"/>
  <c r="F4"/>
  <c r="K4" s="1"/>
  <c r="L4" s="1"/>
  <c r="E4"/>
  <c r="D4"/>
  <c r="J4" s="1"/>
  <c r="L8" i="2" l="1"/>
  <c r="M8"/>
  <c r="L4"/>
  <c r="M4"/>
  <c r="L6"/>
  <c r="M6"/>
  <c r="M9"/>
  <c r="M5"/>
  <c r="M7"/>
  <c r="K24" i="1"/>
  <c r="L24" s="1"/>
  <c r="G5"/>
  <c r="G7"/>
  <c r="G9"/>
  <c r="G11"/>
  <c r="G13"/>
  <c r="G15"/>
  <c r="K16"/>
  <c r="L16" s="1"/>
  <c r="G17"/>
  <c r="K18"/>
  <c r="L18" s="1"/>
  <c r="G19"/>
  <c r="K20"/>
  <c r="L20" s="1"/>
  <c r="G21"/>
  <c r="K22"/>
  <c r="L22" s="1"/>
  <c r="G23"/>
  <c r="G25"/>
  <c r="K26"/>
  <c r="L26" s="1"/>
  <c r="G27"/>
  <c r="H5"/>
  <c r="H7"/>
  <c r="H9"/>
  <c r="H11"/>
  <c r="H13"/>
  <c r="H15"/>
  <c r="H17"/>
  <c r="H19"/>
  <c r="H21"/>
  <c r="H23"/>
  <c r="H25"/>
  <c r="H27"/>
  <c r="M5"/>
  <c r="M7"/>
  <c r="M9"/>
  <c r="M11"/>
  <c r="M13"/>
  <c r="M15"/>
  <c r="M23"/>
  <c r="H4"/>
  <c r="M4"/>
  <c r="L5"/>
  <c r="H6"/>
  <c r="M6"/>
  <c r="L7"/>
  <c r="H8"/>
  <c r="M8"/>
  <c r="L9"/>
  <c r="H10"/>
  <c r="M10"/>
  <c r="L11"/>
  <c r="H12"/>
  <c r="M12"/>
  <c r="L13"/>
  <c r="H14"/>
  <c r="M14"/>
  <c r="L15"/>
  <c r="M16"/>
  <c r="M17"/>
  <c r="M18"/>
  <c r="M19"/>
  <c r="M20"/>
  <c r="M21"/>
  <c r="M22"/>
  <c r="M25"/>
  <c r="M26"/>
  <c r="M27"/>
  <c r="M24" l="1"/>
</calcChain>
</file>

<file path=xl/comments1.xml><?xml version="1.0" encoding="utf-8"?>
<comments xmlns="http://schemas.openxmlformats.org/spreadsheetml/2006/main">
  <authors>
    <author>컨터주인</author>
  </authors>
  <commentList>
    <comment ref="L23" authorId="0">
      <text>
        <r>
          <rPr>
            <b/>
            <sz val="9"/>
            <color indexed="81"/>
            <rFont val="돋움"/>
            <family val="3"/>
            <charset val="129"/>
          </rPr>
          <t>컨터주인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돋움"/>
            <family val="3"/>
            <charset val="129"/>
          </rPr>
          <t>의미없는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자료라서</t>
        </r>
        <r>
          <rPr>
            <sz val="9"/>
            <color indexed="81"/>
            <rFont val="Tahoma"/>
            <family val="2"/>
          </rPr>
          <t xml:space="preserve"> 
"-" </t>
        </r>
        <r>
          <rPr>
            <sz val="9"/>
            <color indexed="81"/>
            <rFont val="돋움"/>
            <family val="3"/>
            <charset val="129"/>
          </rPr>
          <t>처리하엿음</t>
        </r>
      </text>
    </comment>
  </commentList>
</comments>
</file>

<file path=xl/sharedStrings.xml><?xml version="1.0" encoding="utf-8"?>
<sst xmlns="http://schemas.openxmlformats.org/spreadsheetml/2006/main" count="63" uniqueCount="45">
  <si>
    <t>여수항 광양항 화물처리실적(2014. 10.)</t>
    <phoneticPr fontId="3" type="noConversion"/>
  </si>
  <si>
    <t>(단위: R/T, %)</t>
    <phoneticPr fontId="3" type="noConversion"/>
  </si>
  <si>
    <t>구    분</t>
    <phoneticPr fontId="3" type="noConversion"/>
  </si>
  <si>
    <t>13.10</t>
    <phoneticPr fontId="3" type="noConversion"/>
  </si>
  <si>
    <t>14.9</t>
    <phoneticPr fontId="3" type="noConversion"/>
  </si>
  <si>
    <t>14.10</t>
    <phoneticPr fontId="3" type="noConversion"/>
  </si>
  <si>
    <t>전년대비</t>
    <phoneticPr fontId="3" type="noConversion"/>
  </si>
  <si>
    <t>전월대비</t>
    <phoneticPr fontId="3" type="noConversion"/>
  </si>
  <si>
    <t>13년</t>
    <phoneticPr fontId="3" type="noConversion"/>
  </si>
  <si>
    <t>13.1.~10.</t>
    <phoneticPr fontId="3" type="noConversion"/>
  </si>
  <si>
    <t>14.1.~10.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</si>
  <si>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</si>
  <si>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</si>
  <si>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</si>
  <si>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</si>
  <si>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소 계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</si>
  <si>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</si>
  <si>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</si>
  <si>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</si>
  <si>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</si>
  <si>
    <t>광양항(광양지역)</t>
    <phoneticPr fontId="3" type="noConversion"/>
  </si>
  <si>
    <t>광양항(여천지역)</t>
    <phoneticPr fontId="3" type="noConversion"/>
  </si>
  <si>
    <t>여수항</t>
    <phoneticPr fontId="3" type="noConversion"/>
  </si>
  <si>
    <t>-</t>
    <phoneticPr fontId="3" type="noConversion"/>
  </si>
  <si>
    <t>PORT-MIS</t>
    <phoneticPr fontId="3" type="noConversion"/>
  </si>
  <si>
    <t>광양항 컨테이너처리실적(2014. 10.) 확정</t>
    <phoneticPr fontId="3" type="noConversion"/>
  </si>
  <si>
    <t>(단위: TEU, %)</t>
    <phoneticPr fontId="3" type="noConversion"/>
  </si>
  <si>
    <t>구    분</t>
    <phoneticPr fontId="3" type="noConversion"/>
  </si>
  <si>
    <t>13.10</t>
    <phoneticPr fontId="3" type="noConversion"/>
  </si>
  <si>
    <t>14.9</t>
    <phoneticPr fontId="3" type="noConversion"/>
  </si>
  <si>
    <t>14.10</t>
    <phoneticPr fontId="3" type="noConversion"/>
  </si>
  <si>
    <t>전년대비</t>
    <phoneticPr fontId="3" type="noConversion"/>
  </si>
  <si>
    <t>전월대비</t>
    <phoneticPr fontId="3" type="noConversion"/>
  </si>
  <si>
    <t>13년</t>
    <phoneticPr fontId="3" type="noConversion"/>
  </si>
  <si>
    <t>13.1.~10.</t>
    <phoneticPr fontId="3" type="noConversion"/>
  </si>
  <si>
    <t>14.1.~10.</t>
    <phoneticPr fontId="3" type="noConversion"/>
  </si>
  <si>
    <t>증감율</t>
    <phoneticPr fontId="3" type="noConversion"/>
  </si>
  <si>
    <t>점유율</t>
    <phoneticPr fontId="3" type="noConversion"/>
  </si>
  <si>
    <t>총 계</t>
    <phoneticPr fontId="3" type="noConversion"/>
  </si>
  <si>
    <t>합 계</t>
    <phoneticPr fontId="3" type="noConversion"/>
  </si>
  <si>
    <t>수출입</t>
    <phoneticPr fontId="3" type="noConversion"/>
  </si>
  <si>
    <t>수입</t>
    <phoneticPr fontId="3" type="noConversion"/>
  </si>
  <si>
    <t>수출</t>
    <phoneticPr fontId="3" type="noConversion"/>
  </si>
  <si>
    <t>T/S</t>
    <phoneticPr fontId="3" type="noConversion"/>
  </si>
  <si>
    <t>연 안</t>
    <phoneticPr fontId="3" type="noConversion"/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</si>
</sst>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#,##0.0"/>
    <numFmt numFmtId="177" formatCode="#,##0,"/>
    <numFmt numFmtId="178" formatCode="0.0%"/>
  </numFmts>
  <fonts count="17">
    <font>
      <sz val="11"/>
      <name val="돋움"/>
      <family val="3"/>
      <charset val="129"/>
    </font>
    <font>
      <sz val="11"/>
      <name val="돋움"/>
      <family val="3"/>
      <charset val="129"/>
    </font>
    <font>
      <b/>
      <sz val="24"/>
      <name val="맑은 고딕"/>
      <family val="3"/>
      <charset val="129"/>
      <scheme val="major"/>
    </font>
    <font>
      <sz val="8"/>
      <name val="돋움"/>
      <family val="3"/>
      <charset val="129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sz val="11"/>
      <color indexed="8"/>
      <name val="맑은 고딕"/>
      <family val="3"/>
      <charset val="129"/>
      <scheme val="major"/>
    </font>
    <font>
      <b/>
      <sz val="9"/>
      <color indexed="81"/>
      <name val="돋움"/>
      <family val="3"/>
      <charset val="129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b/>
      <sz val="22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4" xfId="0" quotePrefix="1" applyFont="1" applyFill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3" fontId="9" fillId="0" borderId="8" xfId="0" applyNumberFormat="1" applyFont="1" applyFill="1" applyBorder="1" applyAlignment="1">
      <alignment vertical="center" shrinkToFit="1"/>
    </xf>
    <xf numFmtId="3" fontId="9" fillId="0" borderId="9" xfId="0" applyNumberFormat="1" applyFont="1" applyFill="1" applyBorder="1" applyAlignment="1">
      <alignment vertical="center" shrinkToFit="1"/>
    </xf>
    <xf numFmtId="3" fontId="10" fillId="0" borderId="9" xfId="0" applyNumberFormat="1" applyFont="1" applyFill="1" applyBorder="1" applyAlignment="1">
      <alignment vertical="center" shrinkToFit="1"/>
    </xf>
    <xf numFmtId="176" fontId="9" fillId="0" borderId="9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 shrinkToFit="1"/>
    </xf>
    <xf numFmtId="3" fontId="9" fillId="0" borderId="15" xfId="0" applyNumberFormat="1" applyFont="1" applyFill="1" applyBorder="1" applyAlignment="1">
      <alignment vertical="center" shrinkToFit="1"/>
    </xf>
    <xf numFmtId="3" fontId="10" fillId="0" borderId="15" xfId="0" applyNumberFormat="1" applyFont="1" applyFill="1" applyBorder="1" applyAlignment="1">
      <alignment vertical="center" shrinkToFit="1"/>
    </xf>
    <xf numFmtId="176" fontId="9" fillId="0" borderId="15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vertical="center"/>
    </xf>
    <xf numFmtId="176" fontId="9" fillId="0" borderId="16" xfId="0" applyNumberFormat="1" applyFont="1" applyFill="1" applyBorder="1" applyAlignment="1">
      <alignment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vertical="center"/>
    </xf>
    <xf numFmtId="3" fontId="9" fillId="0" borderId="19" xfId="0" applyNumberFormat="1" applyFont="1" applyFill="1" applyBorder="1" applyAlignment="1">
      <alignment vertical="center" shrinkToFit="1"/>
    </xf>
    <xf numFmtId="3" fontId="9" fillId="0" borderId="20" xfId="0" applyNumberFormat="1" applyFont="1" applyFill="1" applyBorder="1" applyAlignment="1">
      <alignment vertical="center" shrinkToFit="1"/>
    </xf>
    <xf numFmtId="3" fontId="10" fillId="0" borderId="20" xfId="0" applyNumberFormat="1" applyFont="1" applyFill="1" applyBorder="1" applyAlignment="1">
      <alignment vertical="center" shrinkToFit="1"/>
    </xf>
    <xf numFmtId="176" fontId="9" fillId="0" borderId="2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176" fontId="9" fillId="0" borderId="21" xfId="1" applyNumberFormat="1" applyFont="1" applyFill="1" applyBorder="1" applyAlignment="1">
      <alignment vertical="center"/>
    </xf>
    <xf numFmtId="176" fontId="9" fillId="0" borderId="10" xfId="0" applyNumberFormat="1" applyFont="1" applyFill="1" applyBorder="1" applyAlignment="1">
      <alignment vertical="center"/>
    </xf>
    <xf numFmtId="3" fontId="9" fillId="0" borderId="27" xfId="0" applyNumberFormat="1" applyFont="1" applyFill="1" applyBorder="1" applyAlignment="1">
      <alignment vertical="center" shrinkToFit="1"/>
    </xf>
    <xf numFmtId="3" fontId="9" fillId="0" borderId="28" xfId="0" applyNumberFormat="1" applyFont="1" applyFill="1" applyBorder="1" applyAlignment="1">
      <alignment vertical="center" shrinkToFit="1"/>
    </xf>
    <xf numFmtId="3" fontId="10" fillId="0" borderId="28" xfId="0" applyNumberFormat="1" applyFont="1" applyFill="1" applyBorder="1" applyAlignment="1">
      <alignment vertical="center" shrinkToFit="1"/>
    </xf>
    <xf numFmtId="176" fontId="9" fillId="0" borderId="2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176" fontId="9" fillId="0" borderId="29" xfId="0" applyNumberFormat="1" applyFont="1" applyFill="1" applyBorder="1" applyAlignment="1">
      <alignment vertical="center"/>
    </xf>
    <xf numFmtId="176" fontId="9" fillId="0" borderId="28" xfId="0" applyNumberFormat="1" applyFont="1" applyFill="1" applyBorder="1" applyAlignment="1">
      <alignment horizontal="right" vertical="center"/>
    </xf>
    <xf numFmtId="3" fontId="9" fillId="0" borderId="32" xfId="0" applyNumberFormat="1" applyFont="1" applyFill="1" applyBorder="1" applyAlignment="1">
      <alignment vertical="center" shrinkToFit="1"/>
    </xf>
    <xf numFmtId="3" fontId="9" fillId="0" borderId="33" xfId="0" applyNumberFormat="1" applyFont="1" applyFill="1" applyBorder="1" applyAlignment="1">
      <alignment vertical="center" shrinkToFit="1"/>
    </xf>
    <xf numFmtId="3" fontId="10" fillId="0" borderId="33" xfId="0" applyNumberFormat="1" applyFont="1" applyFill="1" applyBorder="1" applyAlignment="1">
      <alignment vertical="center" shrinkToFit="1"/>
    </xf>
    <xf numFmtId="176" fontId="9" fillId="0" borderId="33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36" xfId="0" quotePrefix="1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3" fontId="9" fillId="2" borderId="39" xfId="0" applyNumberFormat="1" applyFont="1" applyFill="1" applyBorder="1" applyAlignment="1">
      <alignment vertical="center" shrinkToFit="1"/>
    </xf>
    <xf numFmtId="3" fontId="9" fillId="2" borderId="40" xfId="0" applyNumberFormat="1" applyFont="1" applyFill="1" applyBorder="1" applyAlignment="1">
      <alignment vertical="center" shrinkToFit="1"/>
    </xf>
    <xf numFmtId="3" fontId="10" fillId="2" borderId="40" xfId="0" applyNumberFormat="1" applyFont="1" applyFill="1" applyBorder="1" applyAlignment="1">
      <alignment vertical="center" shrinkToFit="1"/>
    </xf>
    <xf numFmtId="176" fontId="9" fillId="2" borderId="40" xfId="0" applyNumberFormat="1" applyFont="1" applyFill="1" applyBorder="1" applyAlignment="1">
      <alignment vertical="center"/>
    </xf>
    <xf numFmtId="3" fontId="9" fillId="2" borderId="40" xfId="0" applyNumberFormat="1" applyFont="1" applyFill="1" applyBorder="1" applyAlignment="1">
      <alignment vertical="center"/>
    </xf>
    <xf numFmtId="176" fontId="9" fillId="2" borderId="40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 applyAlignment="1">
      <alignment vertical="center"/>
    </xf>
    <xf numFmtId="3" fontId="9" fillId="0" borderId="41" xfId="0" applyNumberFormat="1" applyFont="1" applyFill="1" applyBorder="1" applyAlignment="1">
      <alignment vertical="center" shrinkToFit="1"/>
    </xf>
    <xf numFmtId="3" fontId="9" fillId="0" borderId="42" xfId="0" applyNumberFormat="1" applyFont="1" applyFill="1" applyBorder="1" applyAlignment="1">
      <alignment vertical="center" shrinkToFit="1"/>
    </xf>
    <xf numFmtId="3" fontId="10" fillId="0" borderId="42" xfId="0" applyNumberFormat="1" applyFont="1" applyFill="1" applyBorder="1" applyAlignment="1">
      <alignment vertical="center" shrinkToFit="1"/>
    </xf>
    <xf numFmtId="176" fontId="9" fillId="0" borderId="42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176" fontId="9" fillId="0" borderId="42" xfId="0" applyNumberFormat="1" applyFont="1" applyFill="1" applyBorder="1" applyAlignment="1">
      <alignment horizontal="right" vertical="center"/>
    </xf>
    <xf numFmtId="176" fontId="9" fillId="0" borderId="13" xfId="0" applyNumberFormat="1" applyFont="1" applyFill="1" applyBorder="1" applyAlignment="1">
      <alignment vertical="center"/>
    </xf>
    <xf numFmtId="0" fontId="8" fillId="0" borderId="42" xfId="0" applyFont="1" applyFill="1" applyBorder="1" applyAlignment="1">
      <alignment horizontal="center" vertical="center"/>
    </xf>
    <xf numFmtId="3" fontId="9" fillId="0" borderId="45" xfId="0" applyNumberFormat="1" applyFont="1" applyFill="1" applyBorder="1" applyAlignment="1">
      <alignment vertical="center" shrinkToFit="1"/>
    </xf>
    <xf numFmtId="3" fontId="9" fillId="0" borderId="46" xfId="0" applyNumberFormat="1" applyFont="1" applyFill="1" applyBorder="1" applyAlignment="1">
      <alignment vertical="center" shrinkToFit="1"/>
    </xf>
    <xf numFmtId="3" fontId="10" fillId="0" borderId="46" xfId="0" applyNumberFormat="1" applyFont="1" applyFill="1" applyBorder="1" applyAlignment="1">
      <alignment vertical="center" shrinkToFit="1"/>
    </xf>
    <xf numFmtId="176" fontId="9" fillId="0" borderId="46" xfId="0" applyNumberFormat="1" applyFont="1" applyFill="1" applyBorder="1" applyAlignment="1">
      <alignment horizontal="right" vertical="center"/>
    </xf>
    <xf numFmtId="3" fontId="9" fillId="0" borderId="46" xfId="0" applyNumberFormat="1" applyFont="1" applyFill="1" applyBorder="1" applyAlignment="1">
      <alignment horizontal="right" vertical="center" shrinkToFit="1"/>
    </xf>
    <xf numFmtId="3" fontId="9" fillId="0" borderId="46" xfId="0" applyNumberFormat="1" applyFont="1" applyFill="1" applyBorder="1" applyAlignment="1">
      <alignment horizontal="right" vertical="center"/>
    </xf>
    <xf numFmtId="176" fontId="9" fillId="0" borderId="26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 textRotation="255"/>
    </xf>
    <xf numFmtId="0" fontId="8" fillId="0" borderId="41" xfId="0" applyFont="1" applyFill="1" applyBorder="1" applyAlignment="1">
      <alignment horizontal="center" vertical="center" textRotation="255"/>
    </xf>
    <xf numFmtId="0" fontId="8" fillId="0" borderId="45" xfId="0" applyFont="1" applyFill="1" applyBorder="1" applyAlignment="1">
      <alignment horizontal="center" vertical="center" textRotation="255"/>
    </xf>
    <xf numFmtId="0" fontId="8" fillId="0" borderId="40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24" xfId="0" applyFont="1" applyFill="1" applyBorder="1" applyAlignment="1">
      <alignment horizontal="center" vertical="center" textRotation="255"/>
    </xf>
    <xf numFmtId="0" fontId="8" fillId="0" borderId="2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</cellXfs>
  <cellStyles count="6">
    <cellStyle name="백분율" xfId="1" builtinId="5"/>
    <cellStyle name="백분율 2" xfId="2"/>
    <cellStyle name="백분율 3" xfId="3"/>
    <cellStyle name="쉼표 [0] 2" xfId="4"/>
    <cellStyle name="쉼표 [0] 3" xfId="5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7560;&#52992;&#54021;\&#53685;&#44228;,&#51064;&#49468;&#54000;&#48652;\&#53685;&#44228;&#51088;&#47308;\2014&#45380;&#53685;&#44228;&#51088;&#47308;\2014&#45380;%20&#44305;&#50577;'&#52968;'&#52376;&#47532;&#49892;&#51201;(&#54252;&#53944;&#48120;&#49828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47560;&#52992;&#54021;\&#53685;&#44228;,&#51064;&#49468;&#54000;&#48652;\&#53685;&#44228;&#51088;&#47308;\2014&#45380;&#53685;&#44228;&#51088;&#47308;\2014&#45380;%20&#50668;&#49688;&#54637;&#44305;&#50577;&#54637;&#54868;&#47932;&#52376;&#47532;&#49892;&#51201;(&#54252;&#53944;&#48120;&#49828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8-2013"/>
      <sheetName val="2006년"/>
      <sheetName val="2007년"/>
      <sheetName val="2008년"/>
      <sheetName val="2009년"/>
      <sheetName val="2010년"/>
      <sheetName val="2010년(사포)"/>
      <sheetName val="2011년"/>
      <sheetName val="2012년"/>
      <sheetName val="2013년"/>
      <sheetName val="2014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산식1"/>
      <sheetName val="산식2"/>
      <sheetName val="산식3"/>
      <sheetName val="산식4"/>
      <sheetName val="산식5"/>
      <sheetName val="산식6"/>
      <sheetName val="산식7"/>
      <sheetName val="산식8"/>
      <sheetName val="산식9"/>
      <sheetName val="산식10"/>
      <sheetName val="산식11"/>
      <sheetName val="산식12"/>
      <sheetName val="산식1~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D4">
            <v>2284835</v>
          </cell>
          <cell r="N4">
            <v>212310</v>
          </cell>
        </row>
        <row r="5">
          <cell r="D5">
            <v>1748057</v>
          </cell>
          <cell r="N5">
            <v>156702</v>
          </cell>
        </row>
        <row r="6">
          <cell r="D6">
            <v>859997</v>
          </cell>
          <cell r="N6">
            <v>78809</v>
          </cell>
        </row>
        <row r="7">
          <cell r="D7">
            <v>888060</v>
          </cell>
          <cell r="N7">
            <v>77893</v>
          </cell>
        </row>
        <row r="8">
          <cell r="D8">
            <v>536478</v>
          </cell>
          <cell r="N8">
            <v>55608</v>
          </cell>
        </row>
        <row r="9">
          <cell r="D9">
            <v>300</v>
          </cell>
          <cell r="N9">
            <v>0</v>
          </cell>
        </row>
      </sheetData>
      <sheetData sheetId="10">
        <row r="4">
          <cell r="M4">
            <v>180102</v>
          </cell>
          <cell r="N4">
            <v>185047</v>
          </cell>
        </row>
        <row r="5">
          <cell r="M5">
            <v>144937</v>
          </cell>
          <cell r="N5">
            <v>147846</v>
          </cell>
        </row>
        <row r="6">
          <cell r="M6">
            <v>72552</v>
          </cell>
          <cell r="N6">
            <v>72380</v>
          </cell>
        </row>
        <row r="7">
          <cell r="M7">
            <v>72385</v>
          </cell>
          <cell r="N7">
            <v>75466</v>
          </cell>
        </row>
        <row r="8">
          <cell r="M8">
            <v>35165</v>
          </cell>
          <cell r="N8">
            <v>37201</v>
          </cell>
        </row>
        <row r="9">
          <cell r="M9">
            <v>0</v>
          </cell>
          <cell r="N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4">
          <cell r="J4">
            <v>1664123</v>
          </cell>
          <cell r="K4">
            <v>1756014</v>
          </cell>
        </row>
        <row r="5">
          <cell r="J5">
            <v>1283749</v>
          </cell>
          <cell r="K5">
            <v>1359956</v>
          </cell>
        </row>
        <row r="6">
          <cell r="J6">
            <v>628153</v>
          </cell>
          <cell r="K6">
            <v>670268</v>
          </cell>
        </row>
        <row r="7">
          <cell r="J7">
            <v>655596</v>
          </cell>
          <cell r="K7">
            <v>689688</v>
          </cell>
        </row>
        <row r="8">
          <cell r="J8">
            <v>380074</v>
          </cell>
          <cell r="K8">
            <v>396058</v>
          </cell>
        </row>
        <row r="9">
          <cell r="J9">
            <v>300</v>
          </cell>
          <cell r="K9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1-2013"/>
      <sheetName val="2006년"/>
      <sheetName val="2007년"/>
      <sheetName val="2008년"/>
      <sheetName val="2009년"/>
      <sheetName val="2010년"/>
      <sheetName val="2011년"/>
      <sheetName val="2012년"/>
      <sheetName val="2013년"/>
      <sheetName val="2014년"/>
      <sheetName val="1월"/>
      <sheetName val="2월"/>
      <sheetName val="3월"/>
      <sheetName val="4월"/>
      <sheetName val="5월"/>
      <sheetName val="6월"/>
      <sheetName val="7월"/>
      <sheetName val="8월"/>
      <sheetName val="9월"/>
      <sheetName val="10월"/>
      <sheetName val="11월"/>
      <sheetName val="12월"/>
      <sheetName val="7월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D4">
            <v>240579806</v>
          </cell>
          <cell r="N4">
            <v>20137328</v>
          </cell>
        </row>
        <row r="5">
          <cell r="D5">
            <v>209583119</v>
          </cell>
          <cell r="N5">
            <v>17512675</v>
          </cell>
        </row>
        <row r="6">
          <cell r="D6">
            <v>130009410</v>
          </cell>
          <cell r="N6">
            <v>10812538</v>
          </cell>
        </row>
        <row r="7">
          <cell r="D7">
            <v>54519786</v>
          </cell>
          <cell r="N7">
            <v>4751073</v>
          </cell>
        </row>
        <row r="8">
          <cell r="D8">
            <v>25053923</v>
          </cell>
          <cell r="N8">
            <v>1949064</v>
          </cell>
        </row>
        <row r="9">
          <cell r="D9">
            <v>30996687</v>
          </cell>
          <cell r="N9">
            <v>2624653</v>
          </cell>
        </row>
        <row r="10">
          <cell r="D10">
            <v>127642270</v>
          </cell>
          <cell r="N10">
            <v>11283154</v>
          </cell>
        </row>
        <row r="11">
          <cell r="D11">
            <v>110236608</v>
          </cell>
          <cell r="N11">
            <v>9835622</v>
          </cell>
        </row>
        <row r="12">
          <cell r="D12">
            <v>67091349</v>
          </cell>
          <cell r="N12">
            <v>6130629</v>
          </cell>
        </row>
        <row r="13">
          <cell r="D13">
            <v>27830613</v>
          </cell>
          <cell r="N13">
            <v>2496306</v>
          </cell>
        </row>
        <row r="14">
          <cell r="D14">
            <v>15314646</v>
          </cell>
          <cell r="N14">
            <v>1208687</v>
          </cell>
        </row>
        <row r="15">
          <cell r="D15">
            <v>17405662</v>
          </cell>
          <cell r="N15">
            <v>1447532</v>
          </cell>
        </row>
        <row r="16">
          <cell r="D16">
            <v>111903636</v>
          </cell>
          <cell r="N16">
            <v>8768886</v>
          </cell>
        </row>
        <row r="17">
          <cell r="D17">
            <v>99345888</v>
          </cell>
          <cell r="N17">
            <v>7677053</v>
          </cell>
        </row>
        <row r="18">
          <cell r="D18">
            <v>62917438</v>
          </cell>
          <cell r="N18">
            <v>4681909</v>
          </cell>
        </row>
        <row r="19">
          <cell r="D19">
            <v>26689173</v>
          </cell>
          <cell r="N19">
            <v>2254767</v>
          </cell>
        </row>
        <row r="20">
          <cell r="D20">
            <v>9739277</v>
          </cell>
          <cell r="N20">
            <v>740377</v>
          </cell>
        </row>
        <row r="21">
          <cell r="D21">
            <v>12557748</v>
          </cell>
          <cell r="N21">
            <v>1091833</v>
          </cell>
        </row>
        <row r="22">
          <cell r="D22">
            <v>1033900</v>
          </cell>
          <cell r="N22">
            <v>85288</v>
          </cell>
        </row>
        <row r="23">
          <cell r="D23">
            <v>623</v>
          </cell>
          <cell r="N23">
            <v>0</v>
          </cell>
        </row>
        <row r="24">
          <cell r="D24">
            <v>623</v>
          </cell>
          <cell r="N24">
            <v>0</v>
          </cell>
        </row>
        <row r="25">
          <cell r="D25">
            <v>0</v>
          </cell>
          <cell r="N25">
            <v>0</v>
          </cell>
        </row>
        <row r="26">
          <cell r="D26">
            <v>0</v>
          </cell>
          <cell r="N26">
            <v>0</v>
          </cell>
        </row>
        <row r="27">
          <cell r="D27">
            <v>1033277</v>
          </cell>
          <cell r="N27">
            <v>85288</v>
          </cell>
        </row>
      </sheetData>
      <sheetData sheetId="9">
        <row r="4">
          <cell r="M4">
            <v>17708301</v>
          </cell>
          <cell r="N4">
            <v>19778802</v>
          </cell>
        </row>
        <row r="5">
          <cell r="M5">
            <v>15592635</v>
          </cell>
          <cell r="N5">
            <v>17289144</v>
          </cell>
        </row>
        <row r="6">
          <cell r="M6">
            <v>9675840</v>
          </cell>
          <cell r="N6">
            <v>10360587</v>
          </cell>
        </row>
        <row r="7">
          <cell r="M7">
            <v>4188562</v>
          </cell>
          <cell r="N7">
            <v>4068342</v>
          </cell>
        </row>
        <row r="8">
          <cell r="M8">
            <v>1728233</v>
          </cell>
          <cell r="N8">
            <v>2860215</v>
          </cell>
        </row>
        <row r="9">
          <cell r="M9">
            <v>2115666</v>
          </cell>
          <cell r="N9">
            <v>2489658</v>
          </cell>
        </row>
        <row r="10">
          <cell r="M10">
            <v>8301203</v>
          </cell>
          <cell r="N10">
            <v>9473776</v>
          </cell>
        </row>
        <row r="11">
          <cell r="M11">
            <v>7278924</v>
          </cell>
          <cell r="N11">
            <v>8409644</v>
          </cell>
        </row>
        <row r="12">
          <cell r="M12">
            <v>3943570</v>
          </cell>
          <cell r="N12">
            <v>5134016</v>
          </cell>
        </row>
        <row r="13">
          <cell r="M13">
            <v>2207677</v>
          </cell>
          <cell r="N13">
            <v>1869853</v>
          </cell>
        </row>
        <row r="14">
          <cell r="M14">
            <v>1127677</v>
          </cell>
          <cell r="N14">
            <v>1405775</v>
          </cell>
        </row>
        <row r="15">
          <cell r="M15">
            <v>1022279</v>
          </cell>
          <cell r="N15">
            <v>1064132</v>
          </cell>
        </row>
        <row r="16">
          <cell r="M16">
            <v>9335413</v>
          </cell>
          <cell r="N16">
            <v>10228106</v>
          </cell>
        </row>
        <row r="17">
          <cell r="M17">
            <v>8313711</v>
          </cell>
          <cell r="N17">
            <v>8879500</v>
          </cell>
        </row>
        <row r="18">
          <cell r="M18">
            <v>5732270</v>
          </cell>
          <cell r="N18">
            <v>5226571</v>
          </cell>
        </row>
        <row r="19">
          <cell r="M19">
            <v>1980885</v>
          </cell>
          <cell r="N19">
            <v>2198489</v>
          </cell>
        </row>
        <row r="20">
          <cell r="M20">
            <v>600556</v>
          </cell>
          <cell r="N20">
            <v>1454440</v>
          </cell>
        </row>
        <row r="21">
          <cell r="M21">
            <v>1021702</v>
          </cell>
          <cell r="N21">
            <v>1348606</v>
          </cell>
        </row>
        <row r="22">
          <cell r="M22">
            <v>71685</v>
          </cell>
          <cell r="N22">
            <v>76920</v>
          </cell>
        </row>
        <row r="26">
          <cell r="M26">
            <v>0</v>
          </cell>
          <cell r="N26">
            <v>0</v>
          </cell>
        </row>
        <row r="27">
          <cell r="M27">
            <v>71685</v>
          </cell>
          <cell r="N27">
            <v>76920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">
          <cell r="J4">
            <v>177823849</v>
          </cell>
          <cell r="K4">
            <v>180965434</v>
          </cell>
        </row>
        <row r="5">
          <cell r="J5">
            <v>154774221</v>
          </cell>
          <cell r="K5">
            <v>159166962</v>
          </cell>
        </row>
        <row r="6">
          <cell r="J6">
            <v>97508122</v>
          </cell>
          <cell r="K6">
            <v>96703559</v>
          </cell>
        </row>
        <row r="7">
          <cell r="J7">
            <v>40558137</v>
          </cell>
          <cell r="K7">
            <v>38204167</v>
          </cell>
        </row>
        <row r="8">
          <cell r="J8">
            <v>16707962</v>
          </cell>
          <cell r="K8">
            <v>24259236</v>
          </cell>
        </row>
        <row r="9">
          <cell r="J9">
            <v>23049628</v>
          </cell>
          <cell r="K9">
            <v>21798472</v>
          </cell>
        </row>
        <row r="10">
          <cell r="J10">
            <v>93598890</v>
          </cell>
          <cell r="K10">
            <v>95587685</v>
          </cell>
        </row>
        <row r="11">
          <cell r="J11">
            <v>80623882</v>
          </cell>
          <cell r="K11">
            <v>84123393</v>
          </cell>
        </row>
        <row r="12">
          <cell r="J12">
            <v>49802428</v>
          </cell>
          <cell r="K12">
            <v>50017961</v>
          </cell>
        </row>
        <row r="13">
          <cell r="J13">
            <v>20516870</v>
          </cell>
          <cell r="K13">
            <v>19701383</v>
          </cell>
        </row>
        <row r="14">
          <cell r="J14">
            <v>10304584</v>
          </cell>
          <cell r="K14">
            <v>14404049</v>
          </cell>
        </row>
        <row r="15">
          <cell r="J15">
            <v>12975008</v>
          </cell>
          <cell r="K15">
            <v>11464292</v>
          </cell>
        </row>
        <row r="16">
          <cell r="J16">
            <v>83458803</v>
          </cell>
          <cell r="K16">
            <v>84551525</v>
          </cell>
        </row>
        <row r="17">
          <cell r="J17">
            <v>74149716</v>
          </cell>
          <cell r="K17">
            <v>74941935</v>
          </cell>
        </row>
        <row r="18">
          <cell r="J18">
            <v>48131562</v>
          </cell>
          <cell r="K18">
            <v>46685598</v>
          </cell>
        </row>
        <row r="19">
          <cell r="J19">
            <v>20041267</v>
          </cell>
          <cell r="K19">
            <v>18502784</v>
          </cell>
        </row>
        <row r="20">
          <cell r="J20">
            <v>6403378</v>
          </cell>
          <cell r="K20">
            <v>9753553</v>
          </cell>
        </row>
        <row r="21">
          <cell r="J21">
            <v>9309087</v>
          </cell>
          <cell r="K21">
            <v>9609590</v>
          </cell>
        </row>
        <row r="22">
          <cell r="J22">
            <v>766156</v>
          </cell>
          <cell r="K22">
            <v>826224</v>
          </cell>
        </row>
        <row r="23">
          <cell r="J23">
            <v>623</v>
          </cell>
          <cell r="K23">
            <v>101634</v>
          </cell>
        </row>
        <row r="24">
          <cell r="J24">
            <v>623</v>
          </cell>
          <cell r="K24">
            <v>0</v>
          </cell>
        </row>
        <row r="25">
          <cell r="J25">
            <v>0</v>
          </cell>
          <cell r="K25">
            <v>0</v>
          </cell>
        </row>
        <row r="26">
          <cell r="J26">
            <v>0</v>
          </cell>
          <cell r="K26">
            <v>101634</v>
          </cell>
        </row>
        <row r="27">
          <cell r="J27">
            <v>765533</v>
          </cell>
          <cell r="K27">
            <v>724590</v>
          </cell>
        </row>
      </sheetData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tabSelected="1" zoomScaleNormal="100" workbookViewId="0">
      <selection activeCell="A3" sqref="A3:C3"/>
    </sheetView>
  </sheetViews>
  <sheetFormatPr defaultColWidth="8.88671875" defaultRowHeight="16.5"/>
  <cols>
    <col min="1" max="1" width="2.21875" style="1" customWidth="1"/>
    <col min="2" max="2" width="1.44140625" style="1" customWidth="1"/>
    <col min="3" max="3" width="4.44140625" style="1" customWidth="1"/>
    <col min="4" max="13" width="10.44140625" style="1" customWidth="1"/>
    <col min="14" max="16384" width="8.88671875" style="1"/>
  </cols>
  <sheetData>
    <row r="1" spans="1:13" s="45" customFormat="1" ht="33.75">
      <c r="A1" s="74" t="s">
        <v>25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ht="17.25" thickBot="1">
      <c r="D2" s="46"/>
      <c r="E2" s="46"/>
      <c r="F2" s="46"/>
      <c r="G2" s="47"/>
      <c r="H2" s="47"/>
      <c r="J2" s="46"/>
      <c r="K2" s="46"/>
      <c r="L2" s="47"/>
      <c r="M2" s="2" t="s">
        <v>26</v>
      </c>
    </row>
    <row r="3" spans="1:13" ht="30.6" customHeight="1" thickBot="1">
      <c r="A3" s="75" t="s">
        <v>27</v>
      </c>
      <c r="B3" s="76"/>
      <c r="C3" s="77"/>
      <c r="D3" s="48" t="s">
        <v>28</v>
      </c>
      <c r="E3" s="49" t="s">
        <v>29</v>
      </c>
      <c r="F3" s="49" t="s">
        <v>30</v>
      </c>
      <c r="G3" s="50" t="s">
        <v>31</v>
      </c>
      <c r="H3" s="50" t="s">
        <v>32</v>
      </c>
      <c r="I3" s="49" t="s">
        <v>33</v>
      </c>
      <c r="J3" s="49" t="s">
        <v>34</v>
      </c>
      <c r="K3" s="49" t="s">
        <v>35</v>
      </c>
      <c r="L3" s="50" t="s">
        <v>36</v>
      </c>
      <c r="M3" s="51" t="s">
        <v>37</v>
      </c>
    </row>
    <row r="4" spans="1:13" ht="30.6" customHeight="1">
      <c r="A4" s="78" t="s">
        <v>38</v>
      </c>
      <c r="B4" s="81" t="s">
        <v>39</v>
      </c>
      <c r="C4" s="82"/>
      <c r="D4" s="52">
        <f>'[1]2013년'!N4</f>
        <v>212310</v>
      </c>
      <c r="E4" s="53">
        <f>'[1]2014년'!M4</f>
        <v>180102</v>
      </c>
      <c r="F4" s="54">
        <f>'[1]2014년'!N4</f>
        <v>185047</v>
      </c>
      <c r="G4" s="55">
        <f>F4/D4*100-100</f>
        <v>-12.841128538457909</v>
      </c>
      <c r="H4" s="55">
        <f>F4/E4*100-100</f>
        <v>2.7456663446269403</v>
      </c>
      <c r="I4" s="53">
        <f>'[1]2013년'!D4</f>
        <v>2284835</v>
      </c>
      <c r="J4" s="56">
        <f>D4+'[1]9월'!J4</f>
        <v>1876433</v>
      </c>
      <c r="K4" s="56">
        <f>F4+'[1]9월'!K4</f>
        <v>1941061</v>
      </c>
      <c r="L4" s="57">
        <f t="shared" ref="L4:L9" si="0">IFERROR(K4/J4*100-100, "-")</f>
        <v>3.4441943837056925</v>
      </c>
      <c r="M4" s="58">
        <f>K4/K$4*100</f>
        <v>100</v>
      </c>
    </row>
    <row r="5" spans="1:13" ht="30.6" customHeight="1">
      <c r="A5" s="79"/>
      <c r="B5" s="83" t="s">
        <v>40</v>
      </c>
      <c r="C5" s="84"/>
      <c r="D5" s="59">
        <f>'[1]2013년'!N5</f>
        <v>156702</v>
      </c>
      <c r="E5" s="60">
        <f>'[1]2014년'!M5</f>
        <v>144937</v>
      </c>
      <c r="F5" s="61">
        <f>'[1]2014년'!N5</f>
        <v>147846</v>
      </c>
      <c r="G5" s="62">
        <f>F5/D5*100-100</f>
        <v>-5.6514913657770904</v>
      </c>
      <c r="H5" s="62">
        <f>F5/E5*100-100</f>
        <v>2.0070789377453622</v>
      </c>
      <c r="I5" s="60">
        <f>'[1]2013년'!D5</f>
        <v>1748057</v>
      </c>
      <c r="J5" s="63">
        <f>D5+'[1]9월'!J5</f>
        <v>1440451</v>
      </c>
      <c r="K5" s="63">
        <f>F5+'[1]9월'!K5</f>
        <v>1507802</v>
      </c>
      <c r="L5" s="64">
        <f t="shared" si="0"/>
        <v>4.6756883781537937</v>
      </c>
      <c r="M5" s="65">
        <f t="shared" ref="M5:M9" si="1">K5/K$4*100</f>
        <v>77.679269224408714</v>
      </c>
    </row>
    <row r="6" spans="1:13" ht="30.6" customHeight="1">
      <c r="A6" s="79"/>
      <c r="B6" s="66"/>
      <c r="C6" s="21" t="s">
        <v>41</v>
      </c>
      <c r="D6" s="59">
        <f>'[1]2013년'!N6</f>
        <v>78809</v>
      </c>
      <c r="E6" s="60">
        <f>'[1]2014년'!M6</f>
        <v>72552</v>
      </c>
      <c r="F6" s="61">
        <f>'[1]2014년'!N6</f>
        <v>72380</v>
      </c>
      <c r="G6" s="62">
        <f>F6/D6*100-100</f>
        <v>-8.1576977248791422</v>
      </c>
      <c r="H6" s="62">
        <f>F6/E6*100-100</f>
        <v>-0.23707134193405466</v>
      </c>
      <c r="I6" s="60">
        <f>'[1]2013년'!D6</f>
        <v>859997</v>
      </c>
      <c r="J6" s="63">
        <f>D6+'[1]9월'!J6</f>
        <v>706962</v>
      </c>
      <c r="K6" s="63">
        <f>F6+'[1]9월'!K6</f>
        <v>742648</v>
      </c>
      <c r="L6" s="64">
        <f t="shared" si="0"/>
        <v>5.0477960625889438</v>
      </c>
      <c r="M6" s="65">
        <f t="shared" si="1"/>
        <v>38.259900126786327</v>
      </c>
    </row>
    <row r="7" spans="1:13" ht="30.6" customHeight="1">
      <c r="A7" s="79"/>
      <c r="B7" s="66"/>
      <c r="C7" s="21" t="s">
        <v>42</v>
      </c>
      <c r="D7" s="59">
        <f>'[1]2013년'!N7</f>
        <v>77893</v>
      </c>
      <c r="E7" s="60">
        <f>'[1]2014년'!M7</f>
        <v>72385</v>
      </c>
      <c r="F7" s="61">
        <f>'[1]2014년'!N7</f>
        <v>75466</v>
      </c>
      <c r="G7" s="62">
        <f>F7/D7*100-100</f>
        <v>-3.1158127174457348</v>
      </c>
      <c r="H7" s="62">
        <f>F7/E7*100-100</f>
        <v>4.2564067140982189</v>
      </c>
      <c r="I7" s="60">
        <f>'[1]2013년'!D7</f>
        <v>888060</v>
      </c>
      <c r="J7" s="63">
        <f>D7+'[1]9월'!J7</f>
        <v>733489</v>
      </c>
      <c r="K7" s="63">
        <f>F7+'[1]9월'!K7</f>
        <v>765154</v>
      </c>
      <c r="L7" s="64">
        <f t="shared" si="0"/>
        <v>4.3170381559914262</v>
      </c>
      <c r="M7" s="65">
        <f t="shared" si="1"/>
        <v>39.419369097622379</v>
      </c>
    </row>
    <row r="8" spans="1:13" ht="30.6" customHeight="1">
      <c r="A8" s="79"/>
      <c r="B8" s="85" t="s">
        <v>43</v>
      </c>
      <c r="C8" s="86"/>
      <c r="D8" s="59">
        <f>'[1]2013년'!N8</f>
        <v>55608</v>
      </c>
      <c r="E8" s="60">
        <f>'[1]2014년'!M8</f>
        <v>35165</v>
      </c>
      <c r="F8" s="61">
        <f>'[1]2014년'!N8</f>
        <v>37201</v>
      </c>
      <c r="G8" s="62">
        <f t="shared" ref="G8:G9" si="2">IFERROR(F8/D8*100-100, "-")</f>
        <v>-33.101352323406701</v>
      </c>
      <c r="H8" s="62">
        <f>F8/E8*100-100</f>
        <v>5.7898478600881589</v>
      </c>
      <c r="I8" s="60">
        <f>'[1]2013년'!D8</f>
        <v>536478</v>
      </c>
      <c r="J8" s="63">
        <f>D8+'[1]9월'!J8</f>
        <v>435682</v>
      </c>
      <c r="K8" s="63">
        <f>F8+'[1]9월'!K8</f>
        <v>433259</v>
      </c>
      <c r="L8" s="64">
        <f t="shared" si="0"/>
        <v>-0.5561395696861382</v>
      </c>
      <c r="M8" s="65">
        <f t="shared" si="1"/>
        <v>22.320730775591286</v>
      </c>
    </row>
    <row r="9" spans="1:13" ht="30.6" customHeight="1" thickBot="1">
      <c r="A9" s="80"/>
      <c r="B9" s="87" t="s">
        <v>44</v>
      </c>
      <c r="C9" s="88"/>
      <c r="D9" s="67">
        <f>'[1]2013년'!N9</f>
        <v>0</v>
      </c>
      <c r="E9" s="68">
        <f>'[1]2014년'!M9</f>
        <v>0</v>
      </c>
      <c r="F9" s="69">
        <f>'[1]2014년'!N9</f>
        <v>0</v>
      </c>
      <c r="G9" s="70" t="str">
        <f t="shared" si="2"/>
        <v>-</v>
      </c>
      <c r="H9" s="70" t="str">
        <f t="shared" ref="H9" si="3">IFERROR(F9/E9*100-100, "-")</f>
        <v>-</v>
      </c>
      <c r="I9" s="71">
        <f>'[1]2013년'!D9</f>
        <v>300</v>
      </c>
      <c r="J9" s="72">
        <f>D9+'[1]9월'!J9</f>
        <v>300</v>
      </c>
      <c r="K9" s="72">
        <f>F9+'[1]9월'!K9</f>
        <v>0</v>
      </c>
      <c r="L9" s="70">
        <f t="shared" si="0"/>
        <v>-100</v>
      </c>
      <c r="M9" s="73">
        <f t="shared" si="1"/>
        <v>0</v>
      </c>
    </row>
  </sheetData>
  <mergeCells count="7">
    <mergeCell ref="A1:M1"/>
    <mergeCell ref="A3:C3"/>
    <mergeCell ref="A4:A9"/>
    <mergeCell ref="B4:C4"/>
    <mergeCell ref="B5:C5"/>
    <mergeCell ref="B8:C8"/>
    <mergeCell ref="B9:C9"/>
  </mergeCells>
  <phoneticPr fontId="3" type="noConversion"/>
  <printOptions horizontalCentered="1"/>
  <pageMargins left="0.19685039370078741" right="0.19685039370078741" top="0.31496062992125984" bottom="0.31496062992125984" header="0.27559055118110237" footer="0.23622047244094491"/>
  <pageSetup paperSize="9" scale="77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zoomScaleNormal="100" workbookViewId="0">
      <selection activeCell="A3" sqref="A3:C3"/>
    </sheetView>
  </sheetViews>
  <sheetFormatPr defaultColWidth="8.88671875" defaultRowHeight="16.5"/>
  <cols>
    <col min="1" max="1" width="2.21875" style="1" customWidth="1"/>
    <col min="2" max="2" width="1.44140625" style="1" customWidth="1"/>
    <col min="3" max="3" width="4.44140625" style="1" customWidth="1"/>
    <col min="4" max="6" width="9.5546875" style="1" customWidth="1"/>
    <col min="7" max="8" width="7.44140625" style="1" customWidth="1"/>
    <col min="9" max="9" width="10.6640625" style="1" customWidth="1"/>
    <col min="10" max="10" width="12.33203125" style="1" bestFit="1" customWidth="1"/>
    <col min="11" max="11" width="10.6640625" style="1" customWidth="1"/>
    <col min="12" max="13" width="7.44140625" style="1" customWidth="1"/>
    <col min="14" max="16384" width="8.88671875" style="1"/>
  </cols>
  <sheetData>
    <row r="1" spans="1:13" ht="38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1.75" customHeight="1" thickBot="1">
      <c r="M2" s="2" t="s">
        <v>1</v>
      </c>
    </row>
    <row r="3" spans="1:13" ht="30" customHeight="1" thickBot="1">
      <c r="A3" s="93" t="s">
        <v>2</v>
      </c>
      <c r="B3" s="94"/>
      <c r="C3" s="95"/>
      <c r="D3" s="3" t="s">
        <v>3</v>
      </c>
      <c r="E3" s="4" t="s">
        <v>4</v>
      </c>
      <c r="F3" s="4" t="s">
        <v>5</v>
      </c>
      <c r="G3" s="5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5" t="s">
        <v>11</v>
      </c>
      <c r="M3" s="6" t="s">
        <v>12</v>
      </c>
    </row>
    <row r="4" spans="1:13" ht="30" customHeight="1">
      <c r="A4" s="96" t="s">
        <v>13</v>
      </c>
      <c r="B4" s="100" t="s">
        <v>14</v>
      </c>
      <c r="C4" s="101"/>
      <c r="D4" s="7">
        <f>'[2]2013년'!N4</f>
        <v>20137328</v>
      </c>
      <c r="E4" s="8">
        <f>'[2]2014년'!M4</f>
        <v>17708301</v>
      </c>
      <c r="F4" s="9">
        <f>'[2]2014년'!N4</f>
        <v>19778802</v>
      </c>
      <c r="G4" s="10">
        <f>IFERROR((F4/D4)*100-100, "-")</f>
        <v>-1.780405026923134</v>
      </c>
      <c r="H4" s="10">
        <f>IFERROR((F4/E4)*100-100, "-")</f>
        <v>11.692262289871863</v>
      </c>
      <c r="I4" s="8">
        <f>'[2]2013년'!D4</f>
        <v>240579806</v>
      </c>
      <c r="J4" s="11">
        <f>'[2]9월'!J4+D4</f>
        <v>197961177</v>
      </c>
      <c r="K4" s="9">
        <f>'[2]9월'!K4+F4</f>
        <v>200744236</v>
      </c>
      <c r="L4" s="10">
        <f>IFERROR((K4/J4)*100-100, "-")</f>
        <v>1.4058610087977002</v>
      </c>
      <c r="M4" s="12">
        <f>K4/$K$4*100</f>
        <v>100</v>
      </c>
    </row>
    <row r="5" spans="1:13" ht="30" customHeight="1">
      <c r="A5" s="97"/>
      <c r="B5" s="89" t="s">
        <v>15</v>
      </c>
      <c r="C5" s="84"/>
      <c r="D5" s="13">
        <f>'[2]2013년'!N5</f>
        <v>17512675</v>
      </c>
      <c r="E5" s="14">
        <f>'[2]2014년'!M5</f>
        <v>15592635</v>
      </c>
      <c r="F5" s="15">
        <f>'[2]2014년'!N5</f>
        <v>17289144</v>
      </c>
      <c r="G5" s="16">
        <f t="shared" ref="G5:G27" si="0">IFERROR((F5/D5)*100-100, "-")</f>
        <v>-1.2763955249555039</v>
      </c>
      <c r="H5" s="16">
        <f t="shared" ref="H5:H27" si="1">IFERROR((F5/E5)*100-100, "-")</f>
        <v>10.880194399471293</v>
      </c>
      <c r="I5" s="14">
        <f>'[2]2013년'!D5</f>
        <v>209583119</v>
      </c>
      <c r="J5" s="17">
        <f>'[2]9월'!J5+D5</f>
        <v>172286896</v>
      </c>
      <c r="K5" s="15">
        <f>'[2]9월'!K5+F5</f>
        <v>176456106</v>
      </c>
      <c r="L5" s="16">
        <f t="shared" ref="L5:L27" si="2">IFERROR((K5/J5)*100-100, "-")</f>
        <v>2.4199228709767908</v>
      </c>
      <c r="M5" s="18">
        <f t="shared" ref="M5:M27" si="3">K5/$K$4*100</f>
        <v>87.900957714173174</v>
      </c>
    </row>
    <row r="6" spans="1:13" ht="30" customHeight="1">
      <c r="A6" s="97"/>
      <c r="B6" s="20"/>
      <c r="C6" s="21" t="s">
        <v>16</v>
      </c>
      <c r="D6" s="13">
        <f>'[2]2013년'!N6</f>
        <v>10812538</v>
      </c>
      <c r="E6" s="14">
        <f>'[2]2014년'!M6</f>
        <v>9675840</v>
      </c>
      <c r="F6" s="15">
        <f>'[2]2014년'!N6</f>
        <v>10360587</v>
      </c>
      <c r="G6" s="16">
        <f t="shared" si="0"/>
        <v>-4.1798789516392958</v>
      </c>
      <c r="H6" s="16">
        <f t="shared" si="1"/>
        <v>7.0768739458279697</v>
      </c>
      <c r="I6" s="14">
        <f>'[2]2013년'!D6</f>
        <v>130009410</v>
      </c>
      <c r="J6" s="17">
        <f>'[2]9월'!J6+D6</f>
        <v>108320660</v>
      </c>
      <c r="K6" s="15">
        <f>'[2]9월'!K6+F6</f>
        <v>107064146</v>
      </c>
      <c r="L6" s="16">
        <f t="shared" si="2"/>
        <v>-1.1599947784660856</v>
      </c>
      <c r="M6" s="22">
        <f t="shared" si="3"/>
        <v>53.333609040709895</v>
      </c>
    </row>
    <row r="7" spans="1:13" ht="30" customHeight="1">
      <c r="A7" s="97"/>
      <c r="B7" s="20"/>
      <c r="C7" s="21" t="s">
        <v>17</v>
      </c>
      <c r="D7" s="13">
        <f>'[2]2013년'!N7</f>
        <v>4751073</v>
      </c>
      <c r="E7" s="14">
        <f>'[2]2014년'!M7</f>
        <v>4188562</v>
      </c>
      <c r="F7" s="15">
        <f>'[2]2014년'!N7</f>
        <v>4068342</v>
      </c>
      <c r="G7" s="16">
        <f t="shared" si="0"/>
        <v>-14.370038094552541</v>
      </c>
      <c r="H7" s="16">
        <f t="shared" si="1"/>
        <v>-2.8701974567882758</v>
      </c>
      <c r="I7" s="14">
        <f>'[2]2013년'!D7</f>
        <v>54519786</v>
      </c>
      <c r="J7" s="17">
        <f>'[2]9월'!J7+D7</f>
        <v>45309210</v>
      </c>
      <c r="K7" s="15">
        <f>'[2]9월'!K7+F7</f>
        <v>42272509</v>
      </c>
      <c r="L7" s="16">
        <f t="shared" si="2"/>
        <v>-6.7021715893964995</v>
      </c>
      <c r="M7" s="22">
        <f t="shared" si="3"/>
        <v>21.057894284944751</v>
      </c>
    </row>
    <row r="8" spans="1:13" ht="30" customHeight="1">
      <c r="A8" s="97"/>
      <c r="B8" s="20"/>
      <c r="C8" s="21" t="s">
        <v>18</v>
      </c>
      <c r="D8" s="13">
        <f>'[2]2013년'!N8</f>
        <v>1949064</v>
      </c>
      <c r="E8" s="14">
        <f>'[2]2014년'!M8</f>
        <v>1728233</v>
      </c>
      <c r="F8" s="15">
        <f>'[2]2014년'!N8</f>
        <v>2860215</v>
      </c>
      <c r="G8" s="16">
        <f t="shared" si="0"/>
        <v>46.748131410769474</v>
      </c>
      <c r="H8" s="16">
        <f t="shared" si="1"/>
        <v>65.499385788837486</v>
      </c>
      <c r="I8" s="14">
        <f>'[2]2013년'!D8</f>
        <v>25053923</v>
      </c>
      <c r="J8" s="17">
        <f>'[2]9월'!J8+D8</f>
        <v>18657026</v>
      </c>
      <c r="K8" s="15">
        <f>'[2]9월'!K8+F8</f>
        <v>27119451</v>
      </c>
      <c r="L8" s="16">
        <f t="shared" si="2"/>
        <v>45.357845350057403</v>
      </c>
      <c r="M8" s="22">
        <f t="shared" si="3"/>
        <v>13.509454388518533</v>
      </c>
    </row>
    <row r="9" spans="1:13" ht="30" customHeight="1" thickBot="1">
      <c r="A9" s="97"/>
      <c r="B9" s="90" t="s">
        <v>19</v>
      </c>
      <c r="C9" s="91"/>
      <c r="D9" s="23">
        <f>'[2]2013년'!N9</f>
        <v>2624653</v>
      </c>
      <c r="E9" s="24">
        <f>'[2]2014년'!M9</f>
        <v>2115666</v>
      </c>
      <c r="F9" s="25">
        <f>'[2]2014년'!N9</f>
        <v>2489658</v>
      </c>
      <c r="G9" s="26">
        <f t="shared" si="0"/>
        <v>-5.1433465680987211</v>
      </c>
      <c r="H9" s="26">
        <f t="shared" si="1"/>
        <v>17.677270419811066</v>
      </c>
      <c r="I9" s="24">
        <f>'[2]2013년'!D9</f>
        <v>30996687</v>
      </c>
      <c r="J9" s="27">
        <f>'[2]9월'!J9+D9</f>
        <v>25674281</v>
      </c>
      <c r="K9" s="25">
        <f>'[2]9월'!K9+F9</f>
        <v>24288130</v>
      </c>
      <c r="L9" s="26">
        <f t="shared" si="2"/>
        <v>-5.3989866356919549</v>
      </c>
      <c r="M9" s="28">
        <f t="shared" si="3"/>
        <v>12.099042285826828</v>
      </c>
    </row>
    <row r="10" spans="1:13" ht="30" customHeight="1">
      <c r="A10" s="96" t="s">
        <v>20</v>
      </c>
      <c r="B10" s="99" t="s">
        <v>14</v>
      </c>
      <c r="C10" s="82"/>
      <c r="D10" s="7">
        <f>'[2]2013년'!N10</f>
        <v>11283154</v>
      </c>
      <c r="E10" s="8">
        <f>'[2]2014년'!M10</f>
        <v>8301203</v>
      </c>
      <c r="F10" s="9">
        <f>'[2]2014년'!N10</f>
        <v>9473776</v>
      </c>
      <c r="G10" s="10">
        <f t="shared" si="0"/>
        <v>-16.036101253248873</v>
      </c>
      <c r="H10" s="10">
        <f t="shared" si="1"/>
        <v>14.125338219050903</v>
      </c>
      <c r="I10" s="8">
        <f>'[2]2013년'!D10</f>
        <v>127642270</v>
      </c>
      <c r="J10" s="11">
        <f>'[2]9월'!J10+D10</f>
        <v>104882044</v>
      </c>
      <c r="K10" s="9">
        <f>'[2]9월'!K10+F10</f>
        <v>105061461</v>
      </c>
      <c r="L10" s="10">
        <f t="shared" si="2"/>
        <v>0.1710655066943616</v>
      </c>
      <c r="M10" s="29">
        <f t="shared" si="3"/>
        <v>52.335978902029346</v>
      </c>
    </row>
    <row r="11" spans="1:13" ht="30" customHeight="1">
      <c r="A11" s="97"/>
      <c r="B11" s="89" t="s">
        <v>15</v>
      </c>
      <c r="C11" s="84"/>
      <c r="D11" s="13">
        <f>'[2]2013년'!N11</f>
        <v>9835622</v>
      </c>
      <c r="E11" s="14">
        <f>'[2]2014년'!M11</f>
        <v>7278924</v>
      </c>
      <c r="F11" s="15">
        <f>'[2]2014년'!N11</f>
        <v>8409644</v>
      </c>
      <c r="G11" s="16">
        <f t="shared" si="0"/>
        <v>-14.498096815839403</v>
      </c>
      <c r="H11" s="16">
        <f t="shared" si="1"/>
        <v>15.534164115465416</v>
      </c>
      <c r="I11" s="14">
        <f>'[2]2013년'!D11</f>
        <v>110236608</v>
      </c>
      <c r="J11" s="17">
        <f>'[2]9월'!J11+D11</f>
        <v>90459504</v>
      </c>
      <c r="K11" s="15">
        <f>'[2]9월'!K11+F11</f>
        <v>92533037</v>
      </c>
      <c r="L11" s="16">
        <f t="shared" si="2"/>
        <v>2.2922223849469674</v>
      </c>
      <c r="M11" s="18">
        <f t="shared" si="3"/>
        <v>46.094990742349381</v>
      </c>
    </row>
    <row r="12" spans="1:13" ht="30" customHeight="1">
      <c r="A12" s="97"/>
      <c r="B12" s="20"/>
      <c r="C12" s="21" t="s">
        <v>16</v>
      </c>
      <c r="D12" s="13">
        <f>'[2]2013년'!N12</f>
        <v>6130629</v>
      </c>
      <c r="E12" s="14">
        <f>'[2]2014년'!M12</f>
        <v>3943570</v>
      </c>
      <c r="F12" s="15">
        <f>'[2]2014년'!N12</f>
        <v>5134016</v>
      </c>
      <c r="G12" s="16">
        <f t="shared" si="0"/>
        <v>-16.256292788227768</v>
      </c>
      <c r="H12" s="16">
        <f t="shared" si="1"/>
        <v>30.187013289988528</v>
      </c>
      <c r="I12" s="14">
        <f>'[2]2013년'!D12</f>
        <v>67091349</v>
      </c>
      <c r="J12" s="17">
        <f>'[2]9월'!J12+D12</f>
        <v>55933057</v>
      </c>
      <c r="K12" s="15">
        <f>'[2]9월'!K12+F12</f>
        <v>55151977</v>
      </c>
      <c r="L12" s="16">
        <f t="shared" si="2"/>
        <v>-1.396455051616428</v>
      </c>
      <c r="M12" s="18">
        <f t="shared" si="3"/>
        <v>27.473753717142841</v>
      </c>
    </row>
    <row r="13" spans="1:13" ht="30" customHeight="1">
      <c r="A13" s="97"/>
      <c r="B13" s="20"/>
      <c r="C13" s="21" t="s">
        <v>17</v>
      </c>
      <c r="D13" s="13">
        <f>'[2]2013년'!N13</f>
        <v>2496306</v>
      </c>
      <c r="E13" s="14">
        <f>'[2]2014년'!M13</f>
        <v>2207677</v>
      </c>
      <c r="F13" s="15">
        <f>'[2]2014년'!N13</f>
        <v>1869853</v>
      </c>
      <c r="G13" s="16">
        <f t="shared" si="0"/>
        <v>-25.095200668507786</v>
      </c>
      <c r="H13" s="16">
        <f t="shared" si="1"/>
        <v>-15.302238506810554</v>
      </c>
      <c r="I13" s="14">
        <f>'[2]2013년'!D13</f>
        <v>27830613</v>
      </c>
      <c r="J13" s="17">
        <f>'[2]9월'!J13+D13</f>
        <v>23013176</v>
      </c>
      <c r="K13" s="15">
        <f>'[2]9월'!K13+F13</f>
        <v>21571236</v>
      </c>
      <c r="L13" s="16">
        <f t="shared" si="2"/>
        <v>-6.2657149104495602</v>
      </c>
      <c r="M13" s="18">
        <f t="shared" si="3"/>
        <v>10.745631570711698</v>
      </c>
    </row>
    <row r="14" spans="1:13" ht="30" customHeight="1">
      <c r="A14" s="97"/>
      <c r="B14" s="20"/>
      <c r="C14" s="21" t="s">
        <v>18</v>
      </c>
      <c r="D14" s="13">
        <f>'[2]2013년'!N14</f>
        <v>1208687</v>
      </c>
      <c r="E14" s="14">
        <f>'[2]2014년'!M14</f>
        <v>1127677</v>
      </c>
      <c r="F14" s="15">
        <f>'[2]2014년'!N14</f>
        <v>1405775</v>
      </c>
      <c r="G14" s="16">
        <f t="shared" si="0"/>
        <v>16.305958449127033</v>
      </c>
      <c r="H14" s="16">
        <f t="shared" si="1"/>
        <v>24.661139670313403</v>
      </c>
      <c r="I14" s="14">
        <f>'[2]2013년'!D14</f>
        <v>15314646</v>
      </c>
      <c r="J14" s="17">
        <f>'[2]9월'!J14+D14</f>
        <v>11513271</v>
      </c>
      <c r="K14" s="15">
        <f>'[2]9월'!K14+F14</f>
        <v>15809824</v>
      </c>
      <c r="L14" s="16">
        <f t="shared" si="2"/>
        <v>37.318265156791654</v>
      </c>
      <c r="M14" s="18">
        <f t="shared" si="3"/>
        <v>7.8756054544948428</v>
      </c>
    </row>
    <row r="15" spans="1:13" ht="30" customHeight="1" thickBot="1">
      <c r="A15" s="98"/>
      <c r="B15" s="102" t="s">
        <v>19</v>
      </c>
      <c r="C15" s="88"/>
      <c r="D15" s="30">
        <f>'[2]2013년'!N15</f>
        <v>1447532</v>
      </c>
      <c r="E15" s="31">
        <f>'[2]2014년'!M15</f>
        <v>1022279</v>
      </c>
      <c r="F15" s="32">
        <f>'[2]2014년'!N15</f>
        <v>1064132</v>
      </c>
      <c r="G15" s="33">
        <f t="shared" si="0"/>
        <v>-26.486461093778928</v>
      </c>
      <c r="H15" s="33">
        <f t="shared" si="1"/>
        <v>4.0940878175136106</v>
      </c>
      <c r="I15" s="31">
        <f>'[2]2013년'!D15</f>
        <v>17405662</v>
      </c>
      <c r="J15" s="34">
        <f>'[2]9월'!J15+D15</f>
        <v>14422540</v>
      </c>
      <c r="K15" s="32">
        <f>'[2]9월'!K15+F15</f>
        <v>12528424</v>
      </c>
      <c r="L15" s="33">
        <f t="shared" si="2"/>
        <v>-13.133026498799794</v>
      </c>
      <c r="M15" s="35">
        <f t="shared" si="3"/>
        <v>6.2409881596799623</v>
      </c>
    </row>
    <row r="16" spans="1:13" ht="30" customHeight="1">
      <c r="A16" s="96" t="s">
        <v>21</v>
      </c>
      <c r="B16" s="99" t="s">
        <v>14</v>
      </c>
      <c r="C16" s="82"/>
      <c r="D16" s="7">
        <f>'[2]2013년'!N16</f>
        <v>8768886</v>
      </c>
      <c r="E16" s="8">
        <f>'[2]2014년'!M16</f>
        <v>9335413</v>
      </c>
      <c r="F16" s="9">
        <f>'[2]2014년'!N16</f>
        <v>10228106</v>
      </c>
      <c r="G16" s="10">
        <f t="shared" si="0"/>
        <v>16.640882319601374</v>
      </c>
      <c r="H16" s="10">
        <f t="shared" si="1"/>
        <v>9.562437141238405</v>
      </c>
      <c r="I16" s="8">
        <f>'[2]2013년'!D16</f>
        <v>111903636</v>
      </c>
      <c r="J16" s="11">
        <f>'[2]9월'!J16+D16</f>
        <v>92227689</v>
      </c>
      <c r="K16" s="9">
        <f>'[2]9월'!K16+F16</f>
        <v>94779631</v>
      </c>
      <c r="L16" s="10">
        <f t="shared" si="2"/>
        <v>2.7670020008850003</v>
      </c>
      <c r="M16" s="29">
        <f t="shared" si="3"/>
        <v>47.21412324884885</v>
      </c>
    </row>
    <row r="17" spans="1:13" ht="30" customHeight="1">
      <c r="A17" s="97"/>
      <c r="B17" s="89" t="s">
        <v>15</v>
      </c>
      <c r="C17" s="84"/>
      <c r="D17" s="13">
        <f>'[2]2013년'!N17</f>
        <v>7677053</v>
      </c>
      <c r="E17" s="14">
        <f>'[2]2014년'!M17</f>
        <v>8313711</v>
      </c>
      <c r="F17" s="15">
        <f>'[2]2014년'!N17</f>
        <v>8879500</v>
      </c>
      <c r="G17" s="16">
        <f t="shared" si="0"/>
        <v>15.662872198485545</v>
      </c>
      <c r="H17" s="16">
        <f t="shared" si="1"/>
        <v>6.8054927576866646</v>
      </c>
      <c r="I17" s="14">
        <f>'[2]2013년'!D17</f>
        <v>99345888</v>
      </c>
      <c r="J17" s="17">
        <f>'[2]9월'!J17+D17</f>
        <v>81826769</v>
      </c>
      <c r="K17" s="15">
        <f>'[2]9월'!K17+F17</f>
        <v>83821435</v>
      </c>
      <c r="L17" s="16">
        <f t="shared" si="2"/>
        <v>2.4376692668874682</v>
      </c>
      <c r="M17" s="18">
        <f t="shared" si="3"/>
        <v>41.755338369964456</v>
      </c>
    </row>
    <row r="18" spans="1:13" ht="30" customHeight="1">
      <c r="A18" s="97"/>
      <c r="B18" s="20"/>
      <c r="C18" s="21" t="s">
        <v>16</v>
      </c>
      <c r="D18" s="13">
        <f>'[2]2013년'!N18</f>
        <v>4681909</v>
      </c>
      <c r="E18" s="14">
        <f>'[2]2014년'!M18</f>
        <v>5732270</v>
      </c>
      <c r="F18" s="15">
        <f>'[2]2014년'!N18</f>
        <v>5226571</v>
      </c>
      <c r="G18" s="16">
        <f t="shared" si="0"/>
        <v>11.633331617509015</v>
      </c>
      <c r="H18" s="16">
        <f t="shared" si="1"/>
        <v>-8.8219675625886396</v>
      </c>
      <c r="I18" s="14">
        <f>'[2]2013년'!D18</f>
        <v>62917438</v>
      </c>
      <c r="J18" s="17">
        <f>'[2]9월'!J18+D18</f>
        <v>52813471</v>
      </c>
      <c r="K18" s="15">
        <f>'[2]9월'!K18+F18</f>
        <v>51912169</v>
      </c>
      <c r="L18" s="16">
        <f t="shared" si="2"/>
        <v>-1.7065759605158348</v>
      </c>
      <c r="M18" s="18">
        <f t="shared" si="3"/>
        <v>25.85985532356705</v>
      </c>
    </row>
    <row r="19" spans="1:13" ht="30" customHeight="1">
      <c r="A19" s="97"/>
      <c r="B19" s="20"/>
      <c r="C19" s="21" t="s">
        <v>17</v>
      </c>
      <c r="D19" s="13">
        <f>'[2]2013년'!N19</f>
        <v>2254767</v>
      </c>
      <c r="E19" s="14">
        <f>'[2]2014년'!M19</f>
        <v>1980885</v>
      </c>
      <c r="F19" s="15">
        <f>'[2]2014년'!N19</f>
        <v>2198489</v>
      </c>
      <c r="G19" s="16">
        <f t="shared" si="0"/>
        <v>-2.4959563449349815</v>
      </c>
      <c r="H19" s="16">
        <f t="shared" si="1"/>
        <v>10.985190962625296</v>
      </c>
      <c r="I19" s="14">
        <f>'[2]2013년'!D19</f>
        <v>26689173</v>
      </c>
      <c r="J19" s="17">
        <f>'[2]9월'!J19+D19</f>
        <v>22296034</v>
      </c>
      <c r="K19" s="15">
        <f>'[2]9월'!K19+F19</f>
        <v>20701273</v>
      </c>
      <c r="L19" s="16">
        <f t="shared" si="2"/>
        <v>-7.1526667029660871</v>
      </c>
      <c r="M19" s="18">
        <f t="shared" si="3"/>
        <v>10.31226271423305</v>
      </c>
    </row>
    <row r="20" spans="1:13" ht="30" customHeight="1">
      <c r="A20" s="97"/>
      <c r="B20" s="20"/>
      <c r="C20" s="21" t="s">
        <v>18</v>
      </c>
      <c r="D20" s="13">
        <f>'[2]2013년'!N20</f>
        <v>740377</v>
      </c>
      <c r="E20" s="14">
        <f>'[2]2014년'!M20</f>
        <v>600556</v>
      </c>
      <c r="F20" s="15">
        <f>'[2]2014년'!N20</f>
        <v>1454440</v>
      </c>
      <c r="G20" s="16">
        <f t="shared" si="0"/>
        <v>96.445864741881508</v>
      </c>
      <c r="H20" s="16">
        <f t="shared" si="1"/>
        <v>142.18224445347309</v>
      </c>
      <c r="I20" s="14">
        <f>'[2]2013년'!D20</f>
        <v>9739277</v>
      </c>
      <c r="J20" s="17">
        <f>'[2]9월'!J20+D20</f>
        <v>7143755</v>
      </c>
      <c r="K20" s="15">
        <f>'[2]9월'!K20+F20</f>
        <v>11207993</v>
      </c>
      <c r="L20" s="16">
        <f t="shared" si="2"/>
        <v>56.892180652891909</v>
      </c>
      <c r="M20" s="18">
        <f t="shared" si="3"/>
        <v>5.5832203321643572</v>
      </c>
    </row>
    <row r="21" spans="1:13" ht="30" customHeight="1" thickBot="1">
      <c r="A21" s="98"/>
      <c r="B21" s="102" t="s">
        <v>19</v>
      </c>
      <c r="C21" s="88"/>
      <c r="D21" s="30">
        <f>'[2]2013년'!N21</f>
        <v>1091833</v>
      </c>
      <c r="E21" s="31">
        <f>'[2]2014년'!M21</f>
        <v>1021702</v>
      </c>
      <c r="F21" s="32">
        <f>'[2]2014년'!N21</f>
        <v>1348606</v>
      </c>
      <c r="G21" s="33">
        <f t="shared" si="0"/>
        <v>23.517607546208993</v>
      </c>
      <c r="H21" s="33">
        <f t="shared" si="1"/>
        <v>31.996022323534646</v>
      </c>
      <c r="I21" s="31">
        <f>'[2]2013년'!D21</f>
        <v>12557748</v>
      </c>
      <c r="J21" s="34">
        <f>'[2]9월'!J21+D21</f>
        <v>10400920</v>
      </c>
      <c r="K21" s="32">
        <f>'[2]9월'!K21+F21</f>
        <v>10958196</v>
      </c>
      <c r="L21" s="33">
        <f t="shared" si="2"/>
        <v>5.3579491045022962</v>
      </c>
      <c r="M21" s="35">
        <f t="shared" si="3"/>
        <v>5.4587848788843925</v>
      </c>
    </row>
    <row r="22" spans="1:13" ht="30" customHeight="1">
      <c r="A22" s="97" t="s">
        <v>22</v>
      </c>
      <c r="B22" s="103" t="s">
        <v>14</v>
      </c>
      <c r="C22" s="104"/>
      <c r="D22" s="37">
        <f>'[2]2013년'!N22</f>
        <v>85288</v>
      </c>
      <c r="E22" s="38">
        <f>'[2]2014년'!M22</f>
        <v>71685</v>
      </c>
      <c r="F22" s="39">
        <f>'[2]2014년'!N22</f>
        <v>76920</v>
      </c>
      <c r="G22" s="40">
        <f t="shared" si="0"/>
        <v>-9.8114623393677931</v>
      </c>
      <c r="H22" s="40">
        <f t="shared" si="1"/>
        <v>7.3027830089976931</v>
      </c>
      <c r="I22" s="38">
        <f>'[2]2013년'!D22</f>
        <v>1033900</v>
      </c>
      <c r="J22" s="41">
        <f>'[2]9월'!J22+D22</f>
        <v>851444</v>
      </c>
      <c r="K22" s="39">
        <f>'[2]9월'!K22+F22</f>
        <v>903144</v>
      </c>
      <c r="L22" s="40">
        <f t="shared" si="2"/>
        <v>6.0720376207948021</v>
      </c>
      <c r="M22" s="42">
        <f t="shared" si="3"/>
        <v>0.44989784912180497</v>
      </c>
    </row>
    <row r="23" spans="1:13" ht="30" customHeight="1">
      <c r="A23" s="97"/>
      <c r="B23" s="89" t="s">
        <v>15</v>
      </c>
      <c r="C23" s="84"/>
      <c r="D23" s="13">
        <f>'[2]2013년'!N23</f>
        <v>0</v>
      </c>
      <c r="E23" s="14">
        <f>'[2]2014년'!M23</f>
        <v>0</v>
      </c>
      <c r="F23" s="15">
        <f>'[2]2014년'!N23</f>
        <v>0</v>
      </c>
      <c r="G23" s="19" t="str">
        <f t="shared" si="0"/>
        <v>-</v>
      </c>
      <c r="H23" s="19" t="str">
        <f t="shared" si="1"/>
        <v>-</v>
      </c>
      <c r="I23" s="14">
        <f>'[2]2013년'!D23</f>
        <v>623</v>
      </c>
      <c r="J23" s="17">
        <f>'[2]9월'!J23+D23</f>
        <v>623</v>
      </c>
      <c r="K23" s="15">
        <f>'[2]9월'!K23+F23</f>
        <v>101634</v>
      </c>
      <c r="L23" s="19" t="s">
        <v>23</v>
      </c>
      <c r="M23" s="18">
        <f t="shared" si="3"/>
        <v>5.0628601859333086E-2</v>
      </c>
    </row>
    <row r="24" spans="1:13" ht="30" customHeight="1">
      <c r="A24" s="97"/>
      <c r="B24" s="20"/>
      <c r="C24" s="21" t="s">
        <v>16</v>
      </c>
      <c r="D24" s="13">
        <f>'[2]2013년'!N24</f>
        <v>0</v>
      </c>
      <c r="E24" s="14">
        <f>'[2]2014년'!M24</f>
        <v>0</v>
      </c>
      <c r="F24" s="15">
        <f>'[2]2014년'!N24</f>
        <v>0</v>
      </c>
      <c r="G24" s="19" t="str">
        <f t="shared" si="0"/>
        <v>-</v>
      </c>
      <c r="H24" s="19" t="str">
        <f t="shared" si="1"/>
        <v>-</v>
      </c>
      <c r="I24" s="14">
        <f>'[2]2013년'!D24</f>
        <v>623</v>
      </c>
      <c r="J24" s="17">
        <f>'[2]9월'!J24+D24</f>
        <v>623</v>
      </c>
      <c r="K24" s="15">
        <f>'[2]9월'!K24+F24</f>
        <v>0</v>
      </c>
      <c r="L24" s="19">
        <f t="shared" si="2"/>
        <v>-100</v>
      </c>
      <c r="M24" s="18">
        <f t="shared" si="3"/>
        <v>0</v>
      </c>
    </row>
    <row r="25" spans="1:13" ht="30" customHeight="1">
      <c r="A25" s="97"/>
      <c r="B25" s="20"/>
      <c r="C25" s="21" t="s">
        <v>17</v>
      </c>
      <c r="D25" s="13">
        <f>'[2]2013년'!N25</f>
        <v>0</v>
      </c>
      <c r="E25" s="14">
        <f>'[2]2014년'!M25</f>
        <v>0</v>
      </c>
      <c r="F25" s="15">
        <f>'[2]2014년'!N25</f>
        <v>0</v>
      </c>
      <c r="G25" s="19" t="str">
        <f t="shared" si="0"/>
        <v>-</v>
      </c>
      <c r="H25" s="19" t="str">
        <f t="shared" si="1"/>
        <v>-</v>
      </c>
      <c r="I25" s="14">
        <f>'[2]2013년'!D25</f>
        <v>0</v>
      </c>
      <c r="J25" s="17">
        <f>'[2]9월'!J25+D25</f>
        <v>0</v>
      </c>
      <c r="K25" s="15">
        <f>'[2]9월'!K25+F25</f>
        <v>0</v>
      </c>
      <c r="L25" s="19" t="str">
        <f t="shared" si="2"/>
        <v>-</v>
      </c>
      <c r="M25" s="18">
        <f t="shared" si="3"/>
        <v>0</v>
      </c>
    </row>
    <row r="26" spans="1:13" ht="30" customHeight="1">
      <c r="A26" s="97"/>
      <c r="B26" s="20"/>
      <c r="C26" s="21" t="s">
        <v>18</v>
      </c>
      <c r="D26" s="13">
        <f>'[2]2013년'!N26</f>
        <v>0</v>
      </c>
      <c r="E26" s="14">
        <f>'[2]2014년'!M26</f>
        <v>0</v>
      </c>
      <c r="F26" s="15">
        <f>'[2]2014년'!N26</f>
        <v>0</v>
      </c>
      <c r="G26" s="19" t="str">
        <f t="shared" si="0"/>
        <v>-</v>
      </c>
      <c r="H26" s="19" t="str">
        <f t="shared" si="1"/>
        <v>-</v>
      </c>
      <c r="I26" s="14">
        <f>'[2]2013년'!D26</f>
        <v>0</v>
      </c>
      <c r="J26" s="17">
        <f>'[2]9월'!J26+D26</f>
        <v>0</v>
      </c>
      <c r="K26" s="15">
        <f>'[2]9월'!K26+F26</f>
        <v>101634</v>
      </c>
      <c r="L26" s="19" t="str">
        <f t="shared" si="2"/>
        <v>-</v>
      </c>
      <c r="M26" s="18">
        <f t="shared" si="3"/>
        <v>5.0628601859333086E-2</v>
      </c>
    </row>
    <row r="27" spans="1:13" ht="30" customHeight="1" thickBot="1">
      <c r="A27" s="98"/>
      <c r="B27" s="102" t="s">
        <v>19</v>
      </c>
      <c r="C27" s="88"/>
      <c r="D27" s="30">
        <f>'[2]2013년'!N27</f>
        <v>85288</v>
      </c>
      <c r="E27" s="31">
        <f>'[2]2014년'!M27</f>
        <v>71685</v>
      </c>
      <c r="F27" s="32">
        <f>'[2]2014년'!N27</f>
        <v>76920</v>
      </c>
      <c r="G27" s="36">
        <f t="shared" si="0"/>
        <v>-9.8114623393677931</v>
      </c>
      <c r="H27" s="33">
        <f t="shared" si="1"/>
        <v>7.3027830089976931</v>
      </c>
      <c r="I27" s="31">
        <f>'[2]2013년'!D27</f>
        <v>1033277</v>
      </c>
      <c r="J27" s="34">
        <f>'[2]9월'!J27+D27</f>
        <v>850821</v>
      </c>
      <c r="K27" s="32">
        <f>'[2]9월'!K27+F27</f>
        <v>801510</v>
      </c>
      <c r="L27" s="36">
        <f t="shared" si="2"/>
        <v>-5.7956961570060059</v>
      </c>
      <c r="M27" s="35">
        <f t="shared" si="3"/>
        <v>0.39926924726247182</v>
      </c>
    </row>
    <row r="28" spans="1:13" ht="18" customHeight="1">
      <c r="C28" s="1" t="s">
        <v>24</v>
      </c>
      <c r="H28" s="43"/>
      <c r="I28" s="43"/>
      <c r="J28" s="43"/>
      <c r="K28" s="44"/>
      <c r="L28" s="43"/>
      <c r="M28" s="43"/>
    </row>
  </sheetData>
  <mergeCells count="18">
    <mergeCell ref="A16:A21"/>
    <mergeCell ref="B16:C16"/>
    <mergeCell ref="B17:C17"/>
    <mergeCell ref="B21:C21"/>
    <mergeCell ref="A22:A27"/>
    <mergeCell ref="B22:C22"/>
    <mergeCell ref="B23:C23"/>
    <mergeCell ref="B27:C27"/>
    <mergeCell ref="B5:C5"/>
    <mergeCell ref="B9:C9"/>
    <mergeCell ref="A1:M1"/>
    <mergeCell ref="A3:C3"/>
    <mergeCell ref="A10:A15"/>
    <mergeCell ref="B10:C10"/>
    <mergeCell ref="B11:C11"/>
    <mergeCell ref="A4:A9"/>
    <mergeCell ref="B4:C4"/>
    <mergeCell ref="B15:C15"/>
  </mergeCells>
  <phoneticPr fontId="3" type="noConversion"/>
  <pageMargins left="0.31496062992125984" right="0.11811023622047245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컨테이너</vt:lpstr>
      <vt:lpstr>전체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컨터주인</dc:creator>
  <cp:lastModifiedBy>박귀분</cp:lastModifiedBy>
  <cp:lastPrinted>2014-11-24T08:30:38Z</cp:lastPrinted>
  <dcterms:created xsi:type="dcterms:W3CDTF">2014-11-21T07:29:07Z</dcterms:created>
  <dcterms:modified xsi:type="dcterms:W3CDTF">2014-11-24T08:30:40Z</dcterms:modified>
</cp:coreProperties>
</file>