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3995" windowHeight="11655"/>
  </bookViews>
  <sheets>
    <sheet name="11월" sheetId="2" r:id="rId1"/>
    <sheet name="11월(컨테이너)" sheetId="1" r:id="rId2"/>
  </sheets>
  <externalReferences>
    <externalReference r:id="rId3"/>
    <externalReference r:id="rId4"/>
  </externalReferences>
  <definedNames>
    <definedName name="_xlnm.Print_Area" localSheetId="1">'11월(컨테이너)'!$A$1:$M$40</definedName>
  </definedNames>
  <calcPr calcId="125725"/>
</workbook>
</file>

<file path=xl/calcChain.xml><?xml version="1.0" encoding="utf-8"?>
<calcChain xmlns="http://schemas.openxmlformats.org/spreadsheetml/2006/main">
  <c r="AK27" i="2"/>
  <c r="AH27"/>
  <c r="AJ27" s="1"/>
  <c r="AG27"/>
  <c r="AF27"/>
  <c r="AL27" s="1"/>
  <c r="W27"/>
  <c r="T27"/>
  <c r="V27" s="1"/>
  <c r="S27"/>
  <c r="R27"/>
  <c r="X27" s="1"/>
  <c r="I27"/>
  <c r="F27"/>
  <c r="H27" s="1"/>
  <c r="E27"/>
  <c r="D27"/>
  <c r="J27" s="1"/>
  <c r="AK26"/>
  <c r="AH26"/>
  <c r="AJ26" s="1"/>
  <c r="AG26"/>
  <c r="AF26"/>
  <c r="AL26" s="1"/>
  <c r="W26"/>
  <c r="T26"/>
  <c r="V26" s="1"/>
  <c r="S26"/>
  <c r="R26"/>
  <c r="X26" s="1"/>
  <c r="I26"/>
  <c r="F26"/>
  <c r="H26" s="1"/>
  <c r="E26"/>
  <c r="D26"/>
  <c r="J26" s="1"/>
  <c r="AK25"/>
  <c r="AH25"/>
  <c r="AJ25" s="1"/>
  <c r="AG25"/>
  <c r="AF25"/>
  <c r="AL25" s="1"/>
  <c r="W25"/>
  <c r="T25"/>
  <c r="V25" s="1"/>
  <c r="S25"/>
  <c r="R25"/>
  <c r="X25" s="1"/>
  <c r="I25"/>
  <c r="F25"/>
  <c r="H25" s="1"/>
  <c r="E25"/>
  <c r="D25"/>
  <c r="J25" s="1"/>
  <c r="AK24"/>
  <c r="AH24"/>
  <c r="AJ24" s="1"/>
  <c r="AG24"/>
  <c r="AF24"/>
  <c r="AL24" s="1"/>
  <c r="W24"/>
  <c r="T24"/>
  <c r="V24" s="1"/>
  <c r="S24"/>
  <c r="R24"/>
  <c r="X24" s="1"/>
  <c r="I24"/>
  <c r="G24"/>
  <c r="F24"/>
  <c r="H24" s="1"/>
  <c r="E24"/>
  <c r="D24"/>
  <c r="J24" s="1"/>
  <c r="AM23"/>
  <c r="AN23" s="1"/>
  <c r="AK23"/>
  <c r="AI23"/>
  <c r="AH23"/>
  <c r="AJ23" s="1"/>
  <c r="AG23"/>
  <c r="AF23"/>
  <c r="AL23" s="1"/>
  <c r="Y23"/>
  <c r="Z23" s="1"/>
  <c r="W23"/>
  <c r="U23"/>
  <c r="T23"/>
  <c r="V23" s="1"/>
  <c r="S23"/>
  <c r="R23"/>
  <c r="X23" s="1"/>
  <c r="K23"/>
  <c r="L23" s="1"/>
  <c r="I23"/>
  <c r="G23"/>
  <c r="F23"/>
  <c r="H23" s="1"/>
  <c r="E23"/>
  <c r="D23"/>
  <c r="J23" s="1"/>
  <c r="AM22"/>
  <c r="AN22" s="1"/>
  <c r="AK22"/>
  <c r="AI22"/>
  <c r="AH22"/>
  <c r="AJ22" s="1"/>
  <c r="AG22"/>
  <c r="AF22"/>
  <c r="AL22" s="1"/>
  <c r="Y22"/>
  <c r="Z22" s="1"/>
  <c r="W22"/>
  <c r="U22"/>
  <c r="T22"/>
  <c r="V22" s="1"/>
  <c r="S22"/>
  <c r="R22"/>
  <c r="X22" s="1"/>
  <c r="K22"/>
  <c r="L22" s="1"/>
  <c r="I22"/>
  <c r="G22"/>
  <c r="F22"/>
  <c r="H22" s="1"/>
  <c r="E22"/>
  <c r="D22"/>
  <c r="J22" s="1"/>
  <c r="AM21"/>
  <c r="AN21" s="1"/>
  <c r="AK21"/>
  <c r="AI21"/>
  <c r="AH21"/>
  <c r="AJ21" s="1"/>
  <c r="AG21"/>
  <c r="AF21"/>
  <c r="AL21" s="1"/>
  <c r="Y21"/>
  <c r="Z21" s="1"/>
  <c r="W21"/>
  <c r="U21"/>
  <c r="T21"/>
  <c r="V21" s="1"/>
  <c r="S21"/>
  <c r="R21"/>
  <c r="X21" s="1"/>
  <c r="K21"/>
  <c r="L21" s="1"/>
  <c r="I21"/>
  <c r="G21"/>
  <c r="F21"/>
  <c r="H21" s="1"/>
  <c r="E21"/>
  <c r="D21"/>
  <c r="J21" s="1"/>
  <c r="AM20"/>
  <c r="AN20" s="1"/>
  <c r="AK20"/>
  <c r="AI20"/>
  <c r="AH20"/>
  <c r="AJ20" s="1"/>
  <c r="AG20"/>
  <c r="AF20"/>
  <c r="AL20" s="1"/>
  <c r="Y20"/>
  <c r="Z20" s="1"/>
  <c r="W20"/>
  <c r="U20"/>
  <c r="T20"/>
  <c r="V20" s="1"/>
  <c r="S20"/>
  <c r="R20"/>
  <c r="X20" s="1"/>
  <c r="K20"/>
  <c r="L20" s="1"/>
  <c r="I20"/>
  <c r="G20"/>
  <c r="F20"/>
  <c r="H20" s="1"/>
  <c r="E20"/>
  <c r="D20"/>
  <c r="J20" s="1"/>
  <c r="AM19"/>
  <c r="AN19" s="1"/>
  <c r="AK19"/>
  <c r="AI19"/>
  <c r="AH19"/>
  <c r="AJ19" s="1"/>
  <c r="AG19"/>
  <c r="AF19"/>
  <c r="AL19" s="1"/>
  <c r="Y19"/>
  <c r="Z19" s="1"/>
  <c r="W19"/>
  <c r="U19"/>
  <c r="T19"/>
  <c r="V19" s="1"/>
  <c r="S19"/>
  <c r="R19"/>
  <c r="X19" s="1"/>
  <c r="K19"/>
  <c r="L19" s="1"/>
  <c r="I19"/>
  <c r="G19"/>
  <c r="F19"/>
  <c r="H19" s="1"/>
  <c r="E19"/>
  <c r="D19"/>
  <c r="J19" s="1"/>
  <c r="AM18"/>
  <c r="AN18" s="1"/>
  <c r="AK18"/>
  <c r="AI18"/>
  <c r="AH18"/>
  <c r="AJ18" s="1"/>
  <c r="AG18"/>
  <c r="AF18"/>
  <c r="AL18" s="1"/>
  <c r="Y18"/>
  <c r="Z18" s="1"/>
  <c r="W18"/>
  <c r="U18"/>
  <c r="T18"/>
  <c r="V18" s="1"/>
  <c r="S18"/>
  <c r="R18"/>
  <c r="X18" s="1"/>
  <c r="K18"/>
  <c r="L18" s="1"/>
  <c r="I18"/>
  <c r="G18"/>
  <c r="F18"/>
  <c r="H18" s="1"/>
  <c r="E18"/>
  <c r="D18"/>
  <c r="J18" s="1"/>
  <c r="AM17"/>
  <c r="AN17" s="1"/>
  <c r="AK17"/>
  <c r="AI17"/>
  <c r="AH17"/>
  <c r="AJ17" s="1"/>
  <c r="AG17"/>
  <c r="AF17"/>
  <c r="AL17" s="1"/>
  <c r="Y17"/>
  <c r="Z17" s="1"/>
  <c r="W17"/>
  <c r="U17"/>
  <c r="T17"/>
  <c r="V17" s="1"/>
  <c r="S17"/>
  <c r="R17"/>
  <c r="X17" s="1"/>
  <c r="K17"/>
  <c r="L17" s="1"/>
  <c r="I17"/>
  <c r="G17"/>
  <c r="F17"/>
  <c r="H17" s="1"/>
  <c r="E17"/>
  <c r="D17"/>
  <c r="J17" s="1"/>
  <c r="AM16"/>
  <c r="AN16" s="1"/>
  <c r="AK16"/>
  <c r="AI16"/>
  <c r="AH16"/>
  <c r="AJ16" s="1"/>
  <c r="AG16"/>
  <c r="AF16"/>
  <c r="AL16" s="1"/>
  <c r="Y16"/>
  <c r="W16"/>
  <c r="U16"/>
  <c r="T16"/>
  <c r="V16" s="1"/>
  <c r="S16"/>
  <c r="R16"/>
  <c r="X16" s="1"/>
  <c r="K16"/>
  <c r="I16"/>
  <c r="G16"/>
  <c r="F16"/>
  <c r="H16" s="1"/>
  <c r="E16"/>
  <c r="D16"/>
  <c r="J16" s="1"/>
  <c r="AK15"/>
  <c r="AH15"/>
  <c r="AJ15" s="1"/>
  <c r="AG15"/>
  <c r="AF15"/>
  <c r="AL15" s="1"/>
  <c r="W15"/>
  <c r="T15"/>
  <c r="V15" s="1"/>
  <c r="S15"/>
  <c r="R15"/>
  <c r="X15" s="1"/>
  <c r="I15"/>
  <c r="F15"/>
  <c r="H15" s="1"/>
  <c r="E15"/>
  <c r="D15"/>
  <c r="J15" s="1"/>
  <c r="AK14"/>
  <c r="AH14"/>
  <c r="AJ14" s="1"/>
  <c r="AG14"/>
  <c r="AF14"/>
  <c r="AL14" s="1"/>
  <c r="W14"/>
  <c r="T14"/>
  <c r="V14" s="1"/>
  <c r="S14"/>
  <c r="R14"/>
  <c r="X14" s="1"/>
  <c r="I14"/>
  <c r="F14"/>
  <c r="H14" s="1"/>
  <c r="E14"/>
  <c r="D14"/>
  <c r="J14" s="1"/>
  <c r="AK13"/>
  <c r="AH13"/>
  <c r="AJ13" s="1"/>
  <c r="AG13"/>
  <c r="AF13"/>
  <c r="AL13" s="1"/>
  <c r="W13"/>
  <c r="T13"/>
  <c r="V13" s="1"/>
  <c r="S13"/>
  <c r="R13"/>
  <c r="X13" s="1"/>
  <c r="I13"/>
  <c r="F13"/>
  <c r="H13" s="1"/>
  <c r="E13"/>
  <c r="D13"/>
  <c r="J13" s="1"/>
  <c r="AK12"/>
  <c r="AH12"/>
  <c r="AJ12" s="1"/>
  <c r="AG12"/>
  <c r="AF12"/>
  <c r="AL12" s="1"/>
  <c r="W12"/>
  <c r="T12"/>
  <c r="V12" s="1"/>
  <c r="S12"/>
  <c r="R12"/>
  <c r="X12" s="1"/>
  <c r="I12"/>
  <c r="F12"/>
  <c r="H12" s="1"/>
  <c r="E12"/>
  <c r="D12"/>
  <c r="J12" s="1"/>
  <c r="AK11"/>
  <c r="AH11"/>
  <c r="AJ11" s="1"/>
  <c r="AG11"/>
  <c r="AF11"/>
  <c r="AL11" s="1"/>
  <c r="W11"/>
  <c r="T11"/>
  <c r="V11" s="1"/>
  <c r="S11"/>
  <c r="R11"/>
  <c r="X11" s="1"/>
  <c r="I11"/>
  <c r="F11"/>
  <c r="H11" s="1"/>
  <c r="E11"/>
  <c r="D11"/>
  <c r="J11" s="1"/>
  <c r="AK10"/>
  <c r="AH10"/>
  <c r="AJ10" s="1"/>
  <c r="AG10"/>
  <c r="AF10"/>
  <c r="AL10" s="1"/>
  <c r="W10"/>
  <c r="T10"/>
  <c r="V10" s="1"/>
  <c r="S10"/>
  <c r="R10"/>
  <c r="X10" s="1"/>
  <c r="I10"/>
  <c r="F10"/>
  <c r="H10" s="1"/>
  <c r="E10"/>
  <c r="D10"/>
  <c r="J10" s="1"/>
  <c r="AK9"/>
  <c r="AH9"/>
  <c r="AJ9" s="1"/>
  <c r="AG9"/>
  <c r="AF9"/>
  <c r="AL9" s="1"/>
  <c r="W9"/>
  <c r="T9"/>
  <c r="V9" s="1"/>
  <c r="S9"/>
  <c r="R9"/>
  <c r="X9" s="1"/>
  <c r="I9"/>
  <c r="F9"/>
  <c r="H9" s="1"/>
  <c r="E9"/>
  <c r="D9"/>
  <c r="J9" s="1"/>
  <c r="AK8"/>
  <c r="AH8"/>
  <c r="AJ8" s="1"/>
  <c r="AG8"/>
  <c r="AF8"/>
  <c r="AL8" s="1"/>
  <c r="W8"/>
  <c r="T8"/>
  <c r="V8" s="1"/>
  <c r="S8"/>
  <c r="R8"/>
  <c r="X8" s="1"/>
  <c r="I8"/>
  <c r="F8"/>
  <c r="H8" s="1"/>
  <c r="E8"/>
  <c r="D8"/>
  <c r="J8" s="1"/>
  <c r="AK7"/>
  <c r="AH7"/>
  <c r="AJ7" s="1"/>
  <c r="AG7"/>
  <c r="AF7"/>
  <c r="AL7" s="1"/>
  <c r="W7"/>
  <c r="T7"/>
  <c r="V7" s="1"/>
  <c r="S7"/>
  <c r="R7"/>
  <c r="X7" s="1"/>
  <c r="I7"/>
  <c r="F7"/>
  <c r="H7" s="1"/>
  <c r="E7"/>
  <c r="D7"/>
  <c r="J7" s="1"/>
  <c r="AK6"/>
  <c r="AH6"/>
  <c r="AJ6" s="1"/>
  <c r="AG6"/>
  <c r="AF6"/>
  <c r="AL6" s="1"/>
  <c r="W6"/>
  <c r="U6"/>
  <c r="T6"/>
  <c r="V6" s="1"/>
  <c r="S6"/>
  <c r="R6"/>
  <c r="X6" s="1"/>
  <c r="I6"/>
  <c r="G6"/>
  <c r="F6"/>
  <c r="H6" s="1"/>
  <c r="E6"/>
  <c r="D6"/>
  <c r="J6" s="1"/>
  <c r="AM5"/>
  <c r="AK5"/>
  <c r="AI5"/>
  <c r="AH5"/>
  <c r="AJ5" s="1"/>
  <c r="AG5"/>
  <c r="AF5"/>
  <c r="AL5" s="1"/>
  <c r="Y5"/>
  <c r="W5"/>
  <c r="U5"/>
  <c r="T5"/>
  <c r="V5" s="1"/>
  <c r="S5"/>
  <c r="R5"/>
  <c r="X5" s="1"/>
  <c r="K5"/>
  <c r="I5"/>
  <c r="G5"/>
  <c r="F5"/>
  <c r="H5" s="1"/>
  <c r="E5"/>
  <c r="D5"/>
  <c r="J5" s="1"/>
  <c r="AM4"/>
  <c r="AK4"/>
  <c r="AI4"/>
  <c r="AH4"/>
  <c r="AJ4" s="1"/>
  <c r="AG4"/>
  <c r="AF4"/>
  <c r="AL4" s="1"/>
  <c r="Y4"/>
  <c r="W4"/>
  <c r="U4"/>
  <c r="T4"/>
  <c r="V4" s="1"/>
  <c r="S4"/>
  <c r="R4"/>
  <c r="X4" s="1"/>
  <c r="K4"/>
  <c r="I4"/>
  <c r="G4"/>
  <c r="F4"/>
  <c r="H4" s="1"/>
  <c r="E4"/>
  <c r="D4"/>
  <c r="J4" s="1"/>
  <c r="I39" i="1"/>
  <c r="F39"/>
  <c r="K39" s="1"/>
  <c r="E39"/>
  <c r="D39"/>
  <c r="J39" s="1"/>
  <c r="I38"/>
  <c r="F38"/>
  <c r="K38" s="1"/>
  <c r="E38"/>
  <c r="D38"/>
  <c r="J38" s="1"/>
  <c r="I37"/>
  <c r="F37"/>
  <c r="H37" s="1"/>
  <c r="E37"/>
  <c r="D37"/>
  <c r="J37" s="1"/>
  <c r="I36"/>
  <c r="F36"/>
  <c r="H36" s="1"/>
  <c r="E36"/>
  <c r="D36"/>
  <c r="J36" s="1"/>
  <c r="I35"/>
  <c r="F35"/>
  <c r="H35" s="1"/>
  <c r="E35"/>
  <c r="D35"/>
  <c r="J35" s="1"/>
  <c r="I34"/>
  <c r="F34"/>
  <c r="H34" s="1"/>
  <c r="E34"/>
  <c r="D34"/>
  <c r="J34" s="1"/>
  <c r="I33"/>
  <c r="F33"/>
  <c r="K33" s="1"/>
  <c r="E33"/>
  <c r="D33"/>
  <c r="J33" s="1"/>
  <c r="I32"/>
  <c r="F32"/>
  <c r="K32" s="1"/>
  <c r="E32"/>
  <c r="D32"/>
  <c r="J32" s="1"/>
  <c r="I31"/>
  <c r="F31"/>
  <c r="K31" s="1"/>
  <c r="E31"/>
  <c r="D31"/>
  <c r="J31" s="1"/>
  <c r="I30"/>
  <c r="F30"/>
  <c r="K30" s="1"/>
  <c r="E30"/>
  <c r="D30"/>
  <c r="J30" s="1"/>
  <c r="I29"/>
  <c r="F29"/>
  <c r="K29" s="1"/>
  <c r="E29"/>
  <c r="D29"/>
  <c r="J29" s="1"/>
  <c r="I28"/>
  <c r="F28"/>
  <c r="K28" s="1"/>
  <c r="E28"/>
  <c r="D28"/>
  <c r="J28" s="1"/>
  <c r="K27"/>
  <c r="I27"/>
  <c r="F27"/>
  <c r="E27"/>
  <c r="D27"/>
  <c r="J27" s="1"/>
  <c r="K26"/>
  <c r="L26" s="1"/>
  <c r="I26"/>
  <c r="G26"/>
  <c r="F26"/>
  <c r="H26" s="1"/>
  <c r="E26"/>
  <c r="D26"/>
  <c r="J26" s="1"/>
  <c r="K25"/>
  <c r="L25" s="1"/>
  <c r="I25"/>
  <c r="G25"/>
  <c r="F25"/>
  <c r="H25" s="1"/>
  <c r="E25"/>
  <c r="D25"/>
  <c r="J25" s="1"/>
  <c r="K24"/>
  <c r="L24" s="1"/>
  <c r="I24"/>
  <c r="G24"/>
  <c r="F24"/>
  <c r="H24" s="1"/>
  <c r="E24"/>
  <c r="D24"/>
  <c r="J24" s="1"/>
  <c r="K23"/>
  <c r="L23" s="1"/>
  <c r="I23"/>
  <c r="G23"/>
  <c r="F23"/>
  <c r="H23" s="1"/>
  <c r="E23"/>
  <c r="D23"/>
  <c r="J23" s="1"/>
  <c r="K22"/>
  <c r="L22" s="1"/>
  <c r="I22"/>
  <c r="G22"/>
  <c r="F22"/>
  <c r="H22" s="1"/>
  <c r="E22"/>
  <c r="D22"/>
  <c r="J22" s="1"/>
  <c r="I21"/>
  <c r="F21"/>
  <c r="K21" s="1"/>
  <c r="E21"/>
  <c r="D21"/>
  <c r="J21" s="1"/>
  <c r="I20"/>
  <c r="F20"/>
  <c r="K20" s="1"/>
  <c r="E20"/>
  <c r="D20"/>
  <c r="J20" s="1"/>
  <c r="I19"/>
  <c r="F19"/>
  <c r="K19" s="1"/>
  <c r="E19"/>
  <c r="D19"/>
  <c r="J19" s="1"/>
  <c r="I18"/>
  <c r="F18"/>
  <c r="K18" s="1"/>
  <c r="E18"/>
  <c r="D18"/>
  <c r="J18" s="1"/>
  <c r="I17"/>
  <c r="F17"/>
  <c r="K17" s="1"/>
  <c r="E17"/>
  <c r="D17"/>
  <c r="J17" s="1"/>
  <c r="I16"/>
  <c r="F16"/>
  <c r="K16" s="1"/>
  <c r="E16"/>
  <c r="D16"/>
  <c r="J16" s="1"/>
  <c r="I15"/>
  <c r="F15"/>
  <c r="K15" s="1"/>
  <c r="E15"/>
  <c r="D15"/>
  <c r="J15" s="1"/>
  <c r="I14"/>
  <c r="F14"/>
  <c r="K14" s="1"/>
  <c r="E14"/>
  <c r="D14"/>
  <c r="J14" s="1"/>
  <c r="I13"/>
  <c r="F13"/>
  <c r="K13" s="1"/>
  <c r="E13"/>
  <c r="D13"/>
  <c r="J13" s="1"/>
  <c r="I12"/>
  <c r="F12"/>
  <c r="K12" s="1"/>
  <c r="E12"/>
  <c r="D12"/>
  <c r="J12" s="1"/>
  <c r="I11"/>
  <c r="F11"/>
  <c r="K11" s="1"/>
  <c r="E11"/>
  <c r="D11"/>
  <c r="J11" s="1"/>
  <c r="I10"/>
  <c r="F10"/>
  <c r="K10" s="1"/>
  <c r="E10"/>
  <c r="D10"/>
  <c r="J10" s="1"/>
  <c r="I9"/>
  <c r="F9"/>
  <c r="K9" s="1"/>
  <c r="E9"/>
  <c r="D9"/>
  <c r="J9" s="1"/>
  <c r="I8"/>
  <c r="F8"/>
  <c r="K8" s="1"/>
  <c r="E8"/>
  <c r="D8"/>
  <c r="J8" s="1"/>
  <c r="I7"/>
  <c r="F7"/>
  <c r="K7" s="1"/>
  <c r="E7"/>
  <c r="D7"/>
  <c r="J7" s="1"/>
  <c r="I6"/>
  <c r="F6"/>
  <c r="K6" s="1"/>
  <c r="E6"/>
  <c r="D6"/>
  <c r="J6" s="1"/>
  <c r="I5"/>
  <c r="F5"/>
  <c r="K5" s="1"/>
  <c r="E5"/>
  <c r="D5"/>
  <c r="J5" s="1"/>
  <c r="I4"/>
  <c r="F4"/>
  <c r="K4" s="1"/>
  <c r="E4"/>
  <c r="D4"/>
  <c r="J4" s="1"/>
  <c r="L4" i="2" l="1"/>
  <c r="Z4"/>
  <c r="AN4"/>
  <c r="L5"/>
  <c r="Z5"/>
  <c r="AN5"/>
  <c r="L16"/>
  <c r="Z16"/>
  <c r="K6"/>
  <c r="Y6"/>
  <c r="AI6"/>
  <c r="AM6"/>
  <c r="G7"/>
  <c r="K7"/>
  <c r="U7"/>
  <c r="Y7"/>
  <c r="AI7"/>
  <c r="AM7"/>
  <c r="G8"/>
  <c r="K8"/>
  <c r="U8"/>
  <c r="Y8"/>
  <c r="AI8"/>
  <c r="AM8"/>
  <c r="G9"/>
  <c r="K9"/>
  <c r="U9"/>
  <c r="Y9"/>
  <c r="AI9"/>
  <c r="AM9"/>
  <c r="G10"/>
  <c r="K10"/>
  <c r="U10"/>
  <c r="Y10"/>
  <c r="AI10"/>
  <c r="AM10"/>
  <c r="G11"/>
  <c r="K11"/>
  <c r="U11"/>
  <c r="Y11"/>
  <c r="AI11"/>
  <c r="AM11"/>
  <c r="G12"/>
  <c r="K12"/>
  <c r="U12"/>
  <c r="Y12"/>
  <c r="AI12"/>
  <c r="AM12"/>
  <c r="G13"/>
  <c r="K13"/>
  <c r="U13"/>
  <c r="Y13"/>
  <c r="AI13"/>
  <c r="AM13"/>
  <c r="G14"/>
  <c r="K14"/>
  <c r="U14"/>
  <c r="Y14"/>
  <c r="AI14"/>
  <c r="AM14"/>
  <c r="G15"/>
  <c r="K15"/>
  <c r="U15"/>
  <c r="Y15"/>
  <c r="AI15"/>
  <c r="AM15"/>
  <c r="M16"/>
  <c r="AA16"/>
  <c r="AO16"/>
  <c r="M17"/>
  <c r="AA17"/>
  <c r="AO17"/>
  <c r="M18"/>
  <c r="AA18"/>
  <c r="AO18"/>
  <c r="M19"/>
  <c r="AA19"/>
  <c r="AO19"/>
  <c r="M20"/>
  <c r="AA20"/>
  <c r="AO20"/>
  <c r="M21"/>
  <c r="AA21"/>
  <c r="AO21"/>
  <c r="M22"/>
  <c r="AA22"/>
  <c r="AO22"/>
  <c r="M23"/>
  <c r="AA23"/>
  <c r="AO23"/>
  <c r="K24"/>
  <c r="U24"/>
  <c r="Y24"/>
  <c r="AI24"/>
  <c r="AM24"/>
  <c r="G25"/>
  <c r="K25"/>
  <c r="U25"/>
  <c r="Y25"/>
  <c r="AI25"/>
  <c r="AM25"/>
  <c r="G26"/>
  <c r="K26"/>
  <c r="U26"/>
  <c r="Y26"/>
  <c r="AI26"/>
  <c r="AM26"/>
  <c r="G27"/>
  <c r="K27"/>
  <c r="U27"/>
  <c r="Y27"/>
  <c r="AI27"/>
  <c r="AM27"/>
  <c r="M4" i="1"/>
  <c r="L4"/>
  <c r="M5"/>
  <c r="L5"/>
  <c r="M6"/>
  <c r="L6"/>
  <c r="M7"/>
  <c r="L7"/>
  <c r="M8"/>
  <c r="L8"/>
  <c r="M9"/>
  <c r="L9"/>
  <c r="M10"/>
  <c r="L10"/>
  <c r="M11"/>
  <c r="L11"/>
  <c r="M12"/>
  <c r="L12"/>
  <c r="M13"/>
  <c r="L13"/>
  <c r="M14"/>
  <c r="L14"/>
  <c r="M15"/>
  <c r="L15"/>
  <c r="M16"/>
  <c r="L16"/>
  <c r="M17"/>
  <c r="L17"/>
  <c r="M18"/>
  <c r="L18"/>
  <c r="M19"/>
  <c r="L19"/>
  <c r="M20"/>
  <c r="L20"/>
  <c r="M21"/>
  <c r="M27"/>
  <c r="M28"/>
  <c r="L28"/>
  <c r="M29"/>
  <c r="L29"/>
  <c r="M30"/>
  <c r="L30"/>
  <c r="M31"/>
  <c r="L31"/>
  <c r="M32"/>
  <c r="L32"/>
  <c r="M33"/>
  <c r="M38"/>
  <c r="M39"/>
  <c r="H4"/>
  <c r="H5"/>
  <c r="H6"/>
  <c r="H7"/>
  <c r="H8"/>
  <c r="H9"/>
  <c r="H10"/>
  <c r="H11"/>
  <c r="H12"/>
  <c r="H13"/>
  <c r="H14"/>
  <c r="H15"/>
  <c r="M22"/>
  <c r="M23"/>
  <c r="M24"/>
  <c r="M25"/>
  <c r="M26"/>
  <c r="H28"/>
  <c r="H29"/>
  <c r="H30"/>
  <c r="H31"/>
  <c r="H32"/>
  <c r="G34"/>
  <c r="K34"/>
  <c r="G35"/>
  <c r="K35"/>
  <c r="G36"/>
  <c r="K36"/>
  <c r="G37"/>
  <c r="K37"/>
  <c r="G4"/>
  <c r="G5"/>
  <c r="G6"/>
  <c r="G7"/>
  <c r="G8"/>
  <c r="G9"/>
  <c r="G10"/>
  <c r="G11"/>
  <c r="G12"/>
  <c r="G13"/>
  <c r="G14"/>
  <c r="G15"/>
  <c r="G28"/>
  <c r="G29"/>
  <c r="G30"/>
  <c r="G31"/>
  <c r="G32"/>
  <c r="AN27" i="2" l="1"/>
  <c r="AO27"/>
  <c r="Z27"/>
  <c r="AA27"/>
  <c r="L27"/>
  <c r="M27"/>
  <c r="AN26"/>
  <c r="AO26"/>
  <c r="Z26"/>
  <c r="AA26"/>
  <c r="L26"/>
  <c r="M26"/>
  <c r="AN25"/>
  <c r="AO25"/>
  <c r="Z25"/>
  <c r="AA25"/>
  <c r="L25"/>
  <c r="M25"/>
  <c r="AN24"/>
  <c r="AO24"/>
  <c r="Z24"/>
  <c r="AA24"/>
  <c r="L24"/>
  <c r="M24"/>
  <c r="L6"/>
  <c r="M6"/>
  <c r="AN15"/>
  <c r="AO15"/>
  <c r="Z15"/>
  <c r="AA15"/>
  <c r="L15"/>
  <c r="M15"/>
  <c r="AN14"/>
  <c r="AO14"/>
  <c r="Z14"/>
  <c r="AA14"/>
  <c r="L14"/>
  <c r="M14"/>
  <c r="AN13"/>
  <c r="AO13"/>
  <c r="Z13"/>
  <c r="AA13"/>
  <c r="L13"/>
  <c r="M13"/>
  <c r="AN12"/>
  <c r="AO12"/>
  <c r="Z12"/>
  <c r="AA12"/>
  <c r="L12"/>
  <c r="M12"/>
  <c r="AN11"/>
  <c r="AO11"/>
  <c r="Z11"/>
  <c r="AA11"/>
  <c r="L11"/>
  <c r="M11"/>
  <c r="AN10"/>
  <c r="AO10"/>
  <c r="Z10"/>
  <c r="AA10"/>
  <c r="L10"/>
  <c r="M10"/>
  <c r="AN9"/>
  <c r="AO9"/>
  <c r="Z9"/>
  <c r="AA9"/>
  <c r="L9"/>
  <c r="M9"/>
  <c r="AN8"/>
  <c r="AO8"/>
  <c r="Z8"/>
  <c r="AA8"/>
  <c r="L8"/>
  <c r="M8"/>
  <c r="AN7"/>
  <c r="AO7"/>
  <c r="Z7"/>
  <c r="AA7"/>
  <c r="L7"/>
  <c r="M7"/>
  <c r="AN6"/>
  <c r="AO6"/>
  <c r="AO5" s="1"/>
  <c r="AO4" s="1"/>
  <c r="Z6"/>
  <c r="AA6"/>
  <c r="AA5" s="1"/>
  <c r="AA4" s="1"/>
  <c r="L37" i="1"/>
  <c r="M37"/>
  <c r="L36"/>
  <c r="M36"/>
  <c r="L35"/>
  <c r="M35"/>
  <c r="L34"/>
  <c r="M34"/>
  <c r="M5" i="2" l="1"/>
  <c r="M4" s="1"/>
</calcChain>
</file>

<file path=xl/sharedStrings.xml><?xml version="1.0" encoding="utf-8"?>
<sst xmlns="http://schemas.openxmlformats.org/spreadsheetml/2006/main" count="181" uniqueCount="32">
  <si>
    <t>광양항 컨테이너처리실적(2012. 11.) 확정</t>
    <phoneticPr fontId="3" type="noConversion"/>
  </si>
  <si>
    <t>구    분</t>
    <phoneticPr fontId="3" type="noConversion"/>
  </si>
  <si>
    <t>11.11</t>
    <phoneticPr fontId="3" type="noConversion"/>
  </si>
  <si>
    <t>12.10</t>
    <phoneticPr fontId="3" type="noConversion"/>
  </si>
  <si>
    <t>12.11</t>
    <phoneticPr fontId="3" type="noConversion"/>
  </si>
  <si>
    <t>전년대비</t>
    <phoneticPr fontId="3" type="noConversion"/>
  </si>
  <si>
    <t>전월대비</t>
    <phoneticPr fontId="3" type="noConversion"/>
  </si>
  <si>
    <t>11년</t>
    <phoneticPr fontId="3" type="noConversion"/>
  </si>
  <si>
    <t>11.1.~11.</t>
    <phoneticPr fontId="3" type="noConversion"/>
  </si>
  <si>
    <t>12.1.~11.</t>
    <phoneticPr fontId="3" type="noConversion"/>
  </si>
  <si>
    <t>증감율</t>
    <phoneticPr fontId="3" type="noConversion"/>
  </si>
  <si>
    <t>점유율</t>
    <phoneticPr fontId="3" type="noConversion"/>
  </si>
  <si>
    <t>총 계</t>
    <phoneticPr fontId="3" type="noConversion"/>
  </si>
  <si>
    <t>합 계</t>
    <phoneticPr fontId="3" type="noConversion"/>
  </si>
  <si>
    <t>소 계</t>
    <phoneticPr fontId="3" type="noConversion"/>
  </si>
  <si>
    <t>수입</t>
    <phoneticPr fontId="3" type="noConversion"/>
  </si>
  <si>
    <t>수출</t>
    <phoneticPr fontId="3" type="noConversion"/>
  </si>
  <si>
    <t>T/S</t>
    <phoneticPr fontId="3" type="noConversion"/>
  </si>
  <si>
    <t>연 안</t>
    <phoneticPr fontId="3" type="noConversion"/>
  </si>
  <si>
    <t>HSGT</t>
    <phoneticPr fontId="3" type="noConversion"/>
  </si>
  <si>
    <t>동부건설</t>
    <phoneticPr fontId="3" type="noConversion"/>
  </si>
  <si>
    <t>KIT</t>
    <phoneticPr fontId="3" type="noConversion"/>
  </si>
  <si>
    <t>대한통운</t>
    <phoneticPr fontId="3" type="noConversion"/>
  </si>
  <si>
    <t>사포부두</t>
    <phoneticPr fontId="3" type="noConversion"/>
  </si>
  <si>
    <t>PORT-MIS</t>
    <phoneticPr fontId="3" type="noConversion"/>
  </si>
  <si>
    <t>여수항 광양항 화물처리실적(2012. 11.)</t>
    <phoneticPr fontId="3" type="noConversion"/>
  </si>
  <si>
    <t>여수항 광양항 화물처리실적(2012. 11.)-컨테이너화물</t>
    <phoneticPr fontId="3" type="noConversion"/>
  </si>
  <si>
    <t>여수항 광양항 화물처리실적(2012. 11.)-컨테이너화물 제외</t>
    <phoneticPr fontId="3" type="noConversion"/>
  </si>
  <si>
    <t>(단위: R/T, %)</t>
    <phoneticPr fontId="3" type="noConversion"/>
  </si>
  <si>
    <t>광양항(광양지역)</t>
    <phoneticPr fontId="3" type="noConversion"/>
  </si>
  <si>
    <t>광양항(여천지역)</t>
    <phoneticPr fontId="3" type="noConversion"/>
  </si>
  <si>
    <t>여수항</t>
    <phoneticPr fontId="3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</si>
</sst>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0.0%"/>
    <numFmt numFmtId="177" formatCode="#,##0.0"/>
    <numFmt numFmtId="178" formatCode="#,##0,"/>
  </numFmts>
  <fonts count="13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20"/>
      <name val="맑은 고딕"/>
      <family val="3"/>
      <charset val="129"/>
      <scheme val="major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b/>
      <sz val="24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176" fontId="4" fillId="0" borderId="0" xfId="1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4" xfId="0" quotePrefix="1" applyFont="1" applyFill="1" applyBorder="1" applyAlignment="1">
      <alignment horizontal="center" vertical="center"/>
    </xf>
    <xf numFmtId="0" fontId="5" fillId="0" borderId="2" xfId="0" quotePrefix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3" fontId="8" fillId="2" borderId="5" xfId="0" applyNumberFormat="1" applyFont="1" applyFill="1" applyBorder="1" applyAlignment="1">
      <alignment vertical="center" shrinkToFit="1"/>
    </xf>
    <xf numFmtId="3" fontId="8" fillId="2" borderId="6" xfId="0" applyNumberFormat="1" applyFont="1" applyFill="1" applyBorder="1" applyAlignment="1">
      <alignment vertical="center" shrinkToFit="1"/>
    </xf>
    <xf numFmtId="3" fontId="9" fillId="2" borderId="6" xfId="0" applyNumberFormat="1" applyFont="1" applyFill="1" applyBorder="1" applyAlignment="1">
      <alignment vertical="center" shrinkToFit="1"/>
    </xf>
    <xf numFmtId="177" fontId="8" fillId="2" borderId="6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177" fontId="8" fillId="2" borderId="7" xfId="0" applyNumberFormat="1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vertical="center" shrinkToFit="1"/>
    </xf>
    <xf numFmtId="3" fontId="8" fillId="0" borderId="9" xfId="0" applyNumberFormat="1" applyFont="1" applyFill="1" applyBorder="1" applyAlignment="1">
      <alignment vertical="center" shrinkToFit="1"/>
    </xf>
    <xf numFmtId="3" fontId="9" fillId="0" borderId="9" xfId="0" applyNumberFormat="1" applyFont="1" applyFill="1" applyBorder="1" applyAlignment="1">
      <alignment vertical="center" shrinkToFit="1"/>
    </xf>
    <xf numFmtId="177" fontId="8" fillId="0" borderId="9" xfId="0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 shrinkToFit="1"/>
    </xf>
    <xf numFmtId="3" fontId="8" fillId="0" borderId="12" xfId="0" applyNumberFormat="1" applyFont="1" applyFill="1" applyBorder="1" applyAlignment="1">
      <alignment vertical="center" shrinkToFit="1"/>
    </xf>
    <xf numFmtId="3" fontId="9" fillId="0" borderId="12" xfId="0" applyNumberFormat="1" applyFont="1" applyFill="1" applyBorder="1" applyAlignment="1">
      <alignment vertical="center" shrinkToFit="1"/>
    </xf>
    <xf numFmtId="177" fontId="8" fillId="0" borderId="12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3" fontId="8" fillId="2" borderId="14" xfId="0" applyNumberFormat="1" applyFont="1" applyFill="1" applyBorder="1" applyAlignment="1">
      <alignment vertical="center" shrinkToFit="1"/>
    </xf>
    <xf numFmtId="3" fontId="8" fillId="2" borderId="15" xfId="0" applyNumberFormat="1" applyFont="1" applyFill="1" applyBorder="1" applyAlignment="1">
      <alignment vertical="center" shrinkToFit="1"/>
    </xf>
    <xf numFmtId="3" fontId="9" fillId="2" borderId="15" xfId="0" applyNumberFormat="1" applyFont="1" applyFill="1" applyBorder="1" applyAlignment="1">
      <alignment vertical="center" shrinkToFit="1"/>
    </xf>
    <xf numFmtId="177" fontId="8" fillId="2" borderId="15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177" fontId="8" fillId="2" borderId="1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 shrinkToFit="1"/>
    </xf>
    <xf numFmtId="3" fontId="9" fillId="0" borderId="0" xfId="0" applyNumberFormat="1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20" xfId="0" quotePrefix="1" applyFont="1" applyFill="1" applyBorder="1" applyAlignment="1">
      <alignment horizontal="center" vertical="center"/>
    </xf>
    <xf numFmtId="0" fontId="5" fillId="0" borderId="18" xfId="0" quotePrefix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vertical="center" shrinkToFit="1"/>
    </xf>
    <xf numFmtId="3" fontId="8" fillId="0" borderId="6" xfId="0" applyNumberFormat="1" applyFont="1" applyFill="1" applyBorder="1" applyAlignment="1">
      <alignment vertical="center" shrinkToFit="1"/>
    </xf>
    <xf numFmtId="3" fontId="9" fillId="0" borderId="6" xfId="0" applyNumberFormat="1" applyFont="1" applyFill="1" applyBorder="1" applyAlignment="1">
      <alignment vertical="center" shrinkToFit="1"/>
    </xf>
    <xf numFmtId="177" fontId="8" fillId="0" borderId="6" xfId="0" applyNumberFormat="1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177" fontId="8" fillId="0" borderId="10" xfId="2" applyNumberFormat="1" applyFont="1" applyFill="1" applyBorder="1" applyAlignment="1">
      <alignment vertical="center"/>
    </xf>
    <xf numFmtId="177" fontId="8" fillId="0" borderId="13" xfId="2" applyNumberFormat="1" applyFont="1" applyFill="1" applyBorder="1" applyAlignment="1">
      <alignment vertical="center"/>
    </xf>
    <xf numFmtId="177" fontId="8" fillId="0" borderId="7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 shrinkToFit="1"/>
    </xf>
    <xf numFmtId="3" fontId="8" fillId="0" borderId="15" xfId="0" applyNumberFormat="1" applyFont="1" applyFill="1" applyBorder="1" applyAlignment="1">
      <alignment vertical="center" shrinkToFit="1"/>
    </xf>
    <xf numFmtId="3" fontId="9" fillId="0" borderId="15" xfId="0" applyNumberFormat="1" applyFont="1" applyFill="1" applyBorder="1" applyAlignment="1">
      <alignment vertical="center" shrinkToFit="1"/>
    </xf>
    <xf numFmtId="177" fontId="8" fillId="0" borderId="15" xfId="0" applyNumberFormat="1" applyFont="1" applyFill="1" applyBorder="1" applyAlignment="1">
      <alignment vertical="center"/>
    </xf>
    <xf numFmtId="177" fontId="8" fillId="0" borderId="16" xfId="0" applyNumberFormat="1" applyFont="1" applyFill="1" applyBorder="1" applyAlignment="1">
      <alignment vertical="center"/>
    </xf>
    <xf numFmtId="178" fontId="10" fillId="0" borderId="0" xfId="0" applyNumberFormat="1" applyFont="1" applyFill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textRotation="255"/>
    </xf>
    <xf numFmtId="0" fontId="12" fillId="0" borderId="26" xfId="0" applyFont="1" applyFill="1" applyBorder="1" applyAlignment="1">
      <alignment horizontal="center" vertical="center" textRotation="255"/>
    </xf>
    <xf numFmtId="0" fontId="7" fillId="0" borderId="2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textRotation="255"/>
    </xf>
    <xf numFmtId="0" fontId="7" fillId="0" borderId="2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textRotation="255"/>
    </xf>
    <xf numFmtId="0" fontId="7" fillId="0" borderId="8" xfId="0" applyFont="1" applyFill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 vertical="center" textRotation="255"/>
    </xf>
    <xf numFmtId="0" fontId="7" fillId="0" borderId="1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textRotation="255"/>
    </xf>
    <xf numFmtId="0" fontId="7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</cellXfs>
  <cellStyles count="6">
    <cellStyle name="백분율" xfId="1" builtinId="5"/>
    <cellStyle name="백분율 2" xfId="2"/>
    <cellStyle name="백분율 3" xfId="3"/>
    <cellStyle name="쉼표 [0] 2" xfId="4"/>
    <cellStyle name="쉼표 [0] 3" xfId="5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48177;&#50629;/&#44608;&#48337;&#54872;/&#53685;&#44228;&#51088;&#47308;/2012&#45380;&#53685;&#44228;&#51088;&#47308;/2012&#45380;%20&#50668;&#49688;&#54637;&#44305;&#50577;&#54637;&#54868;&#47932;&#52376;&#47532;&#49892;&#51201;(&#54252;&#53944;&#48120;&#49828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48177;&#50629;/&#44608;&#48337;&#54872;/&#53685;&#44228;&#51088;&#47308;/2012&#45380;&#53685;&#44228;&#51088;&#47308;/2012&#45380;%20&#44305;&#50577;'&#52968;'&#52376;&#47532;&#49892;&#51201;(&#54252;&#53944;&#48120;&#49828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1-2010"/>
      <sheetName val="2006년"/>
      <sheetName val="2007년"/>
      <sheetName val="2008년"/>
      <sheetName val="2009년"/>
      <sheetName val="2010년"/>
      <sheetName val="2011년"/>
      <sheetName val="2012년"/>
      <sheetName val="1월"/>
      <sheetName val="2월"/>
      <sheetName val="3월"/>
      <sheetName val="4월"/>
      <sheetName val="5월"/>
      <sheetName val="6월"/>
      <sheetName val="7월"/>
      <sheetName val="8월"/>
      <sheetName val="9월"/>
      <sheetName val="10월"/>
      <sheetName val="11월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D4">
            <v>233687795</v>
          </cell>
          <cell r="O4">
            <v>18931810</v>
          </cell>
          <cell r="U4">
            <v>30584005</v>
          </cell>
          <cell r="AF4">
            <v>2378801</v>
          </cell>
          <cell r="AL4">
            <v>203103790</v>
          </cell>
          <cell r="AW4">
            <v>16553009</v>
          </cell>
        </row>
        <row r="5">
          <cell r="D5">
            <v>202251824</v>
          </cell>
          <cell r="O5">
            <v>16254480</v>
          </cell>
          <cell r="U5">
            <v>30444696</v>
          </cell>
          <cell r="AF5">
            <v>2368918</v>
          </cell>
          <cell r="AL5">
            <v>171807128</v>
          </cell>
          <cell r="AW5">
            <v>13885562</v>
          </cell>
        </row>
        <row r="6">
          <cell r="D6">
            <v>125993470</v>
          </cell>
          <cell r="O6">
            <v>9726095</v>
          </cell>
          <cell r="U6">
            <v>6225570</v>
          </cell>
          <cell r="AF6">
            <v>512247</v>
          </cell>
          <cell r="AL6">
            <v>119767900</v>
          </cell>
          <cell r="AW6">
            <v>9213848</v>
          </cell>
        </row>
        <row r="7">
          <cell r="D7">
            <v>52341812</v>
          </cell>
          <cell r="O7">
            <v>4432773</v>
          </cell>
          <cell r="U7">
            <v>17696343</v>
          </cell>
          <cell r="AF7">
            <v>1374787</v>
          </cell>
          <cell r="AL7">
            <v>34645469</v>
          </cell>
          <cell r="AW7">
            <v>3057986</v>
          </cell>
        </row>
        <row r="8">
          <cell r="D8">
            <v>23916542</v>
          </cell>
          <cell r="O8">
            <v>2095612</v>
          </cell>
          <cell r="U8">
            <v>6522783</v>
          </cell>
          <cell r="AF8">
            <v>481884</v>
          </cell>
          <cell r="AL8">
            <v>17393759</v>
          </cell>
          <cell r="AW8">
            <v>1613728</v>
          </cell>
        </row>
        <row r="9">
          <cell r="D9">
            <v>31435971</v>
          </cell>
          <cell r="O9">
            <v>2677330</v>
          </cell>
          <cell r="U9">
            <v>139309</v>
          </cell>
          <cell r="AF9">
            <v>9883</v>
          </cell>
          <cell r="AL9">
            <v>31296662</v>
          </cell>
          <cell r="AW9">
            <v>2667447</v>
          </cell>
        </row>
        <row r="10">
          <cell r="D10">
            <v>117798042</v>
          </cell>
          <cell r="O10">
            <v>9995609</v>
          </cell>
          <cell r="U10">
            <v>30434185</v>
          </cell>
          <cell r="AF10">
            <v>2375807</v>
          </cell>
          <cell r="AL10">
            <v>87363857</v>
          </cell>
          <cell r="AW10">
            <v>7619802</v>
          </cell>
        </row>
        <row r="11">
          <cell r="D11">
            <v>102843696</v>
          </cell>
          <cell r="O11">
            <v>8657929</v>
          </cell>
          <cell r="U11">
            <v>30294876</v>
          </cell>
          <cell r="AF11">
            <v>2365924</v>
          </cell>
          <cell r="AL11">
            <v>72548820</v>
          </cell>
          <cell r="AW11">
            <v>6292005</v>
          </cell>
        </row>
        <row r="12">
          <cell r="D12">
            <v>65943368</v>
          </cell>
          <cell r="O12">
            <v>5607355</v>
          </cell>
          <cell r="U12">
            <v>6225570</v>
          </cell>
          <cell r="AF12">
            <v>512247</v>
          </cell>
          <cell r="AL12">
            <v>59717798</v>
          </cell>
          <cell r="AW12">
            <v>5095108</v>
          </cell>
        </row>
        <row r="13">
          <cell r="D13">
            <v>26512316</v>
          </cell>
          <cell r="O13">
            <v>2138205</v>
          </cell>
          <cell r="U13">
            <v>17546523</v>
          </cell>
          <cell r="AF13">
            <v>1371793</v>
          </cell>
          <cell r="AL13">
            <v>8965793</v>
          </cell>
          <cell r="AW13">
            <v>766412</v>
          </cell>
        </row>
        <row r="14">
          <cell r="D14">
            <v>10388012</v>
          </cell>
          <cell r="O14">
            <v>912369</v>
          </cell>
          <cell r="U14">
            <v>6522783</v>
          </cell>
          <cell r="AF14">
            <v>481884</v>
          </cell>
          <cell r="AL14">
            <v>3865229</v>
          </cell>
          <cell r="AW14">
            <v>430485</v>
          </cell>
        </row>
        <row r="15">
          <cell r="D15">
            <v>14954346</v>
          </cell>
          <cell r="O15">
            <v>1337680</v>
          </cell>
          <cell r="U15">
            <v>139309</v>
          </cell>
          <cell r="AF15">
            <v>9883</v>
          </cell>
          <cell r="AL15">
            <v>14815037</v>
          </cell>
          <cell r="AW15">
            <v>1327797</v>
          </cell>
        </row>
        <row r="16">
          <cell r="D16">
            <v>102130419</v>
          </cell>
          <cell r="O16">
            <v>7707331</v>
          </cell>
          <cell r="U16">
            <v>149820</v>
          </cell>
          <cell r="AF16">
            <v>2994</v>
          </cell>
          <cell r="AL16">
            <v>101980599</v>
          </cell>
          <cell r="AW16">
            <v>7704337</v>
          </cell>
        </row>
        <row r="17">
          <cell r="D17">
            <v>86481280</v>
          </cell>
          <cell r="O17">
            <v>6424138</v>
          </cell>
          <cell r="U17">
            <v>149820</v>
          </cell>
          <cell r="AF17">
            <v>2994</v>
          </cell>
          <cell r="AL17">
            <v>86331460</v>
          </cell>
          <cell r="AW17">
            <v>6421144</v>
          </cell>
        </row>
        <row r="18">
          <cell r="D18">
            <v>59485902</v>
          </cell>
          <cell r="O18">
            <v>4000304</v>
          </cell>
          <cell r="U18">
            <v>0</v>
          </cell>
          <cell r="AF18">
            <v>0</v>
          </cell>
          <cell r="AL18">
            <v>59485902</v>
          </cell>
          <cell r="AW18">
            <v>4000304</v>
          </cell>
        </row>
        <row r="19">
          <cell r="D19">
            <v>25829496</v>
          </cell>
          <cell r="O19">
            <v>2294568</v>
          </cell>
          <cell r="U19">
            <v>149820</v>
          </cell>
          <cell r="AF19">
            <v>2994</v>
          </cell>
          <cell r="AL19">
            <v>25679676</v>
          </cell>
          <cell r="AW19">
            <v>2291574</v>
          </cell>
        </row>
        <row r="20">
          <cell r="D20">
            <v>1165882</v>
          </cell>
          <cell r="O20">
            <v>129266</v>
          </cell>
          <cell r="U20">
            <v>0</v>
          </cell>
          <cell r="AF20">
            <v>0</v>
          </cell>
          <cell r="AL20">
            <v>1165882</v>
          </cell>
          <cell r="AW20">
            <v>129266</v>
          </cell>
        </row>
        <row r="21">
          <cell r="D21">
            <v>15649139</v>
          </cell>
          <cell r="O21">
            <v>1283193</v>
          </cell>
          <cell r="U21">
            <v>0</v>
          </cell>
          <cell r="AF21">
            <v>0</v>
          </cell>
          <cell r="AL21">
            <v>15649139</v>
          </cell>
          <cell r="AW21">
            <v>1283193</v>
          </cell>
        </row>
        <row r="22">
          <cell r="D22">
            <v>13759334</v>
          </cell>
          <cell r="O22">
            <v>1228870</v>
          </cell>
          <cell r="U22">
            <v>0</v>
          </cell>
          <cell r="AL22">
            <v>13759334</v>
          </cell>
          <cell r="AW22">
            <v>1228870</v>
          </cell>
        </row>
        <row r="23">
          <cell r="D23">
            <v>12926848</v>
          </cell>
          <cell r="O23">
            <v>1172413</v>
          </cell>
          <cell r="U23">
            <v>0</v>
          </cell>
          <cell r="AF23">
            <v>0</v>
          </cell>
          <cell r="AL23">
            <v>12926848</v>
          </cell>
          <cell r="AW23">
            <v>1172413</v>
          </cell>
        </row>
        <row r="24">
          <cell r="D24">
            <v>564200</v>
          </cell>
          <cell r="O24">
            <v>118436</v>
          </cell>
          <cell r="U24">
            <v>0</v>
          </cell>
          <cell r="AL24">
            <v>564200</v>
          </cell>
          <cell r="AW24">
            <v>118436</v>
          </cell>
        </row>
        <row r="25">
          <cell r="D25">
            <v>0</v>
          </cell>
          <cell r="O25">
            <v>0</v>
          </cell>
          <cell r="U25">
            <v>0</v>
          </cell>
          <cell r="AL25">
            <v>0</v>
          </cell>
          <cell r="AW25">
            <v>0</v>
          </cell>
        </row>
        <row r="26">
          <cell r="D26">
            <v>12362648</v>
          </cell>
          <cell r="O26">
            <v>1053977</v>
          </cell>
          <cell r="U26">
            <v>0</v>
          </cell>
          <cell r="AF26">
            <v>0</v>
          </cell>
          <cell r="AL26">
            <v>12362648</v>
          </cell>
          <cell r="AW26">
            <v>1053977</v>
          </cell>
        </row>
        <row r="27">
          <cell r="D27">
            <v>832486</v>
          </cell>
          <cell r="O27">
            <v>56457</v>
          </cell>
          <cell r="U27">
            <v>0</v>
          </cell>
          <cell r="AL27">
            <v>832486</v>
          </cell>
          <cell r="AW27">
            <v>56457</v>
          </cell>
        </row>
      </sheetData>
      <sheetData sheetId="7">
        <row r="4">
          <cell r="N4">
            <v>20916380</v>
          </cell>
          <cell r="O4">
            <v>20567396</v>
          </cell>
          <cell r="AE4">
            <v>2952960</v>
          </cell>
          <cell r="AF4">
            <v>3587577</v>
          </cell>
          <cell r="AV4">
            <v>17963420</v>
          </cell>
          <cell r="AW4">
            <v>16979819</v>
          </cell>
        </row>
        <row r="5">
          <cell r="N5">
            <v>18435125</v>
          </cell>
          <cell r="O5">
            <v>17871349</v>
          </cell>
          <cell r="AE5">
            <v>2951360</v>
          </cell>
          <cell r="AF5">
            <v>3586927</v>
          </cell>
          <cell r="AV5">
            <v>15483765</v>
          </cell>
          <cell r="AW5">
            <v>14284422</v>
          </cell>
        </row>
        <row r="6">
          <cell r="N6">
            <v>12242210</v>
          </cell>
          <cell r="O6">
            <v>12031044</v>
          </cell>
          <cell r="AE6">
            <v>1073807</v>
          </cell>
          <cell r="AF6">
            <v>1423145</v>
          </cell>
          <cell r="AV6">
            <v>11168403</v>
          </cell>
          <cell r="AW6">
            <v>10607899</v>
          </cell>
        </row>
        <row r="7">
          <cell r="N7">
            <v>4683452</v>
          </cell>
          <cell r="O7">
            <v>4525110</v>
          </cell>
          <cell r="AE7">
            <v>1463826</v>
          </cell>
          <cell r="AF7">
            <v>1510578</v>
          </cell>
          <cell r="AV7">
            <v>3219626</v>
          </cell>
          <cell r="AW7">
            <v>3014532</v>
          </cell>
        </row>
        <row r="8">
          <cell r="N8">
            <v>1509463</v>
          </cell>
          <cell r="O8">
            <v>1315195</v>
          </cell>
          <cell r="AE8">
            <v>413727</v>
          </cell>
          <cell r="AF8">
            <v>653204</v>
          </cell>
          <cell r="AV8">
            <v>1095736</v>
          </cell>
          <cell r="AW8">
            <v>661991</v>
          </cell>
        </row>
        <row r="9">
          <cell r="N9">
            <v>2481255</v>
          </cell>
          <cell r="O9">
            <v>2696047</v>
          </cell>
          <cell r="AE9">
            <v>1600</v>
          </cell>
          <cell r="AF9">
            <v>650</v>
          </cell>
          <cell r="AV9">
            <v>2479655</v>
          </cell>
          <cell r="AW9">
            <v>2695397</v>
          </cell>
        </row>
        <row r="10">
          <cell r="N10">
            <v>11140827</v>
          </cell>
          <cell r="O10">
            <v>10505046</v>
          </cell>
          <cell r="AE10">
            <v>2944244</v>
          </cell>
          <cell r="AF10">
            <v>3586668</v>
          </cell>
          <cell r="AV10">
            <v>8196583</v>
          </cell>
          <cell r="AW10">
            <v>6918378</v>
          </cell>
        </row>
        <row r="11">
          <cell r="N11">
            <v>9925287</v>
          </cell>
          <cell r="O11">
            <v>9236782</v>
          </cell>
          <cell r="AE11">
            <v>2942644</v>
          </cell>
          <cell r="AF11">
            <v>3586018</v>
          </cell>
          <cell r="AV11">
            <v>6982643</v>
          </cell>
          <cell r="AW11">
            <v>5650764</v>
          </cell>
        </row>
        <row r="12">
          <cell r="N12">
            <v>7198411</v>
          </cell>
          <cell r="O12">
            <v>6263672</v>
          </cell>
          <cell r="AE12">
            <v>1073807</v>
          </cell>
          <cell r="AF12">
            <v>1423145</v>
          </cell>
          <cell r="AV12">
            <v>6124604</v>
          </cell>
          <cell r="AW12">
            <v>4840527</v>
          </cell>
        </row>
        <row r="13">
          <cell r="N13">
            <v>2103382</v>
          </cell>
          <cell r="O13">
            <v>2091914</v>
          </cell>
          <cell r="AE13">
            <v>1455110</v>
          </cell>
          <cell r="AF13">
            <v>1509669</v>
          </cell>
          <cell r="AV13">
            <v>648272</v>
          </cell>
          <cell r="AW13">
            <v>582245</v>
          </cell>
        </row>
        <row r="14">
          <cell r="N14">
            <v>623494</v>
          </cell>
          <cell r="O14">
            <v>881196</v>
          </cell>
          <cell r="AE14">
            <v>413727</v>
          </cell>
          <cell r="AF14">
            <v>653204</v>
          </cell>
          <cell r="AV14">
            <v>209767</v>
          </cell>
          <cell r="AW14">
            <v>227992</v>
          </cell>
        </row>
        <row r="15">
          <cell r="N15">
            <v>1215540</v>
          </cell>
          <cell r="O15">
            <v>1268264</v>
          </cell>
          <cell r="AE15">
            <v>1600</v>
          </cell>
          <cell r="AF15">
            <v>650</v>
          </cell>
          <cell r="AV15">
            <v>1213940</v>
          </cell>
          <cell r="AW15">
            <v>1267614</v>
          </cell>
        </row>
        <row r="16">
          <cell r="N16">
            <v>9704190</v>
          </cell>
          <cell r="O16">
            <v>9983463</v>
          </cell>
          <cell r="AE16">
            <v>8716</v>
          </cell>
          <cell r="AF16">
            <v>909</v>
          </cell>
          <cell r="AV16">
            <v>9695474</v>
          </cell>
          <cell r="AW16">
            <v>9982554</v>
          </cell>
        </row>
        <row r="17">
          <cell r="N17">
            <v>8509838</v>
          </cell>
          <cell r="O17">
            <v>8634567</v>
          </cell>
          <cell r="AE17">
            <v>8716</v>
          </cell>
          <cell r="AF17">
            <v>909</v>
          </cell>
          <cell r="AV17">
            <v>8501122</v>
          </cell>
          <cell r="AW17">
            <v>8633658</v>
          </cell>
        </row>
        <row r="18">
          <cell r="N18">
            <v>5043799</v>
          </cell>
          <cell r="O18">
            <v>5767372</v>
          </cell>
          <cell r="AE18">
            <v>0</v>
          </cell>
          <cell r="AF18">
            <v>0</v>
          </cell>
          <cell r="AV18">
            <v>5043799</v>
          </cell>
          <cell r="AW18">
            <v>5767372</v>
          </cell>
        </row>
        <row r="19">
          <cell r="N19">
            <v>2580070</v>
          </cell>
          <cell r="O19">
            <v>2433196</v>
          </cell>
          <cell r="AE19">
            <v>8716</v>
          </cell>
          <cell r="AF19">
            <v>909</v>
          </cell>
          <cell r="AV19">
            <v>2571354</v>
          </cell>
          <cell r="AW19">
            <v>2432287</v>
          </cell>
        </row>
        <row r="20">
          <cell r="N20">
            <v>885969</v>
          </cell>
          <cell r="O20">
            <v>433999</v>
          </cell>
          <cell r="AE20">
            <v>0</v>
          </cell>
          <cell r="AF20">
            <v>0</v>
          </cell>
          <cell r="AV20">
            <v>885969</v>
          </cell>
          <cell r="AW20">
            <v>433999</v>
          </cell>
        </row>
        <row r="21">
          <cell r="N21">
            <v>1194352</v>
          </cell>
          <cell r="O21">
            <v>1348896</v>
          </cell>
          <cell r="AE21">
            <v>0</v>
          </cell>
          <cell r="AF21">
            <v>0</v>
          </cell>
          <cell r="AV21">
            <v>1194352</v>
          </cell>
          <cell r="AW21">
            <v>1348896</v>
          </cell>
        </row>
        <row r="22">
          <cell r="N22">
            <v>71363</v>
          </cell>
          <cell r="O22">
            <v>78887</v>
          </cell>
          <cell r="AE22">
            <v>0</v>
          </cell>
          <cell r="AF22">
            <v>0</v>
          </cell>
          <cell r="AV22">
            <v>71363</v>
          </cell>
          <cell r="AW22">
            <v>78887</v>
          </cell>
        </row>
        <row r="23">
          <cell r="N23">
            <v>0</v>
          </cell>
          <cell r="O23">
            <v>0</v>
          </cell>
          <cell r="AE23">
            <v>0</v>
          </cell>
          <cell r="AF23">
            <v>0</v>
          </cell>
          <cell r="AV23">
            <v>0</v>
          </cell>
          <cell r="AW23">
            <v>0</v>
          </cell>
        </row>
        <row r="24">
          <cell r="N24">
            <v>0</v>
          </cell>
          <cell r="O24">
            <v>0</v>
          </cell>
          <cell r="AE24">
            <v>0</v>
          </cell>
          <cell r="AF24">
            <v>0</v>
          </cell>
          <cell r="AV24">
            <v>0</v>
          </cell>
          <cell r="AW24">
            <v>0</v>
          </cell>
        </row>
        <row r="25">
          <cell r="N25">
            <v>0</v>
          </cell>
          <cell r="O25">
            <v>0</v>
          </cell>
          <cell r="AE25">
            <v>0</v>
          </cell>
          <cell r="AF25">
            <v>0</v>
          </cell>
          <cell r="AV25">
            <v>0</v>
          </cell>
          <cell r="AW25">
            <v>0</v>
          </cell>
        </row>
        <row r="26">
          <cell r="N26">
            <v>0</v>
          </cell>
          <cell r="O26">
            <v>0</v>
          </cell>
          <cell r="AE26">
            <v>0</v>
          </cell>
          <cell r="AF26">
            <v>0</v>
          </cell>
          <cell r="AV26">
            <v>0</v>
          </cell>
          <cell r="AW26">
            <v>0</v>
          </cell>
        </row>
        <row r="27">
          <cell r="N27">
            <v>71363</v>
          </cell>
          <cell r="O27">
            <v>78887</v>
          </cell>
          <cell r="AE27">
            <v>0</v>
          </cell>
          <cell r="AF27">
            <v>0</v>
          </cell>
          <cell r="AV27">
            <v>71363</v>
          </cell>
          <cell r="AW27">
            <v>78887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J4">
            <v>193028435</v>
          </cell>
          <cell r="K4">
            <v>199936191</v>
          </cell>
          <cell r="X4">
            <v>25602373</v>
          </cell>
          <cell r="Y4">
            <v>26879304</v>
          </cell>
          <cell r="AL4">
            <v>167426062</v>
          </cell>
          <cell r="AM4">
            <v>173056887</v>
          </cell>
        </row>
        <row r="5">
          <cell r="J5">
            <v>166921357</v>
          </cell>
          <cell r="K5">
            <v>173208156</v>
          </cell>
          <cell r="X5">
            <v>25486733</v>
          </cell>
          <cell r="Y5">
            <v>26832665</v>
          </cell>
          <cell r="AL5">
            <v>141434624</v>
          </cell>
          <cell r="AM5">
            <v>146375491</v>
          </cell>
        </row>
        <row r="6">
          <cell r="J6">
            <v>105477105</v>
          </cell>
          <cell r="K6">
            <v>108540673</v>
          </cell>
          <cell r="X6">
            <v>5153696</v>
          </cell>
          <cell r="Y6">
            <v>6864111</v>
          </cell>
          <cell r="AL6">
            <v>100323409</v>
          </cell>
          <cell r="AM6">
            <v>101676562</v>
          </cell>
        </row>
        <row r="7">
          <cell r="J7">
            <v>42857176</v>
          </cell>
          <cell r="K7">
            <v>43617169</v>
          </cell>
          <cell r="X7">
            <v>14829445</v>
          </cell>
          <cell r="Y7">
            <v>15214764</v>
          </cell>
          <cell r="AL7">
            <v>28027731</v>
          </cell>
          <cell r="AM7">
            <v>28402405</v>
          </cell>
        </row>
        <row r="8">
          <cell r="J8">
            <v>18587076</v>
          </cell>
          <cell r="K8">
            <v>21050314</v>
          </cell>
          <cell r="X8">
            <v>5503592</v>
          </cell>
          <cell r="Y8">
            <v>4753790</v>
          </cell>
          <cell r="AL8">
            <v>13083484</v>
          </cell>
          <cell r="AM8">
            <v>16296524</v>
          </cell>
        </row>
        <row r="9">
          <cell r="J9">
            <v>26107078</v>
          </cell>
          <cell r="K9">
            <v>26728035</v>
          </cell>
          <cell r="X9">
            <v>115640</v>
          </cell>
          <cell r="Y9">
            <v>46639</v>
          </cell>
          <cell r="AL9">
            <v>25991438</v>
          </cell>
          <cell r="AM9">
            <v>26681396</v>
          </cell>
        </row>
        <row r="10">
          <cell r="J10">
            <v>96403028</v>
          </cell>
          <cell r="K10">
            <v>102423928</v>
          </cell>
          <cell r="X10">
            <v>25463819</v>
          </cell>
          <cell r="Y10">
            <v>26803553</v>
          </cell>
          <cell r="AL10">
            <v>70939209</v>
          </cell>
          <cell r="AM10">
            <v>75620375</v>
          </cell>
        </row>
        <row r="11">
          <cell r="J11">
            <v>84021621</v>
          </cell>
          <cell r="K11">
            <v>89335494</v>
          </cell>
          <cell r="X11">
            <v>25348179</v>
          </cell>
          <cell r="Y11">
            <v>26756914</v>
          </cell>
          <cell r="AL11">
            <v>58673442</v>
          </cell>
          <cell r="AM11">
            <v>62578580</v>
          </cell>
        </row>
        <row r="12">
          <cell r="J12">
            <v>54280917</v>
          </cell>
          <cell r="K12">
            <v>58132557</v>
          </cell>
          <cell r="X12">
            <v>5153696</v>
          </cell>
          <cell r="Y12">
            <v>6864111</v>
          </cell>
          <cell r="AL12">
            <v>49127221</v>
          </cell>
          <cell r="AM12">
            <v>51268446</v>
          </cell>
        </row>
        <row r="13">
          <cell r="J13">
            <v>21918663</v>
          </cell>
          <cell r="K13">
            <v>22560889</v>
          </cell>
          <cell r="X13">
            <v>14690891</v>
          </cell>
          <cell r="Y13">
            <v>15139013</v>
          </cell>
          <cell r="AL13">
            <v>7227772</v>
          </cell>
          <cell r="AM13">
            <v>7421876</v>
          </cell>
        </row>
        <row r="14">
          <cell r="J14">
            <v>7822041</v>
          </cell>
          <cell r="K14">
            <v>8642048</v>
          </cell>
          <cell r="X14">
            <v>5503592</v>
          </cell>
          <cell r="Y14">
            <v>4753790</v>
          </cell>
          <cell r="AL14">
            <v>2318449</v>
          </cell>
          <cell r="AM14">
            <v>3888258</v>
          </cell>
        </row>
        <row r="15">
          <cell r="J15">
            <v>12381407</v>
          </cell>
          <cell r="K15">
            <v>13088434</v>
          </cell>
          <cell r="X15">
            <v>115640</v>
          </cell>
          <cell r="Y15">
            <v>46639</v>
          </cell>
          <cell r="AL15">
            <v>12265767</v>
          </cell>
          <cell r="AM15">
            <v>13041795</v>
          </cell>
        </row>
        <row r="16">
          <cell r="J16">
            <v>85519305</v>
          </cell>
          <cell r="K16">
            <v>92549532</v>
          </cell>
          <cell r="X16">
            <v>138554</v>
          </cell>
          <cell r="Y16">
            <v>75751</v>
          </cell>
          <cell r="AL16">
            <v>85380751</v>
          </cell>
          <cell r="AM16">
            <v>92473781</v>
          </cell>
        </row>
        <row r="17">
          <cell r="J17">
            <v>72499285</v>
          </cell>
          <cell r="K17">
            <v>79646781</v>
          </cell>
          <cell r="X17">
            <v>138554</v>
          </cell>
          <cell r="Y17">
            <v>75751</v>
          </cell>
          <cell r="AL17">
            <v>72360731</v>
          </cell>
          <cell r="AM17">
            <v>79571030</v>
          </cell>
        </row>
        <row r="18">
          <cell r="J18">
            <v>50767174</v>
          </cell>
          <cell r="K18">
            <v>50277512</v>
          </cell>
          <cell r="X18">
            <v>0</v>
          </cell>
          <cell r="Y18">
            <v>0</v>
          </cell>
          <cell r="AL18">
            <v>50767174</v>
          </cell>
          <cell r="AM18">
            <v>50277512</v>
          </cell>
        </row>
        <row r="19">
          <cell r="J19">
            <v>20938513</v>
          </cell>
          <cell r="K19">
            <v>21049873</v>
          </cell>
          <cell r="X19">
            <v>138554</v>
          </cell>
          <cell r="Y19">
            <v>75751</v>
          </cell>
          <cell r="AL19">
            <v>20799959</v>
          </cell>
          <cell r="AM19">
            <v>20974122</v>
          </cell>
        </row>
        <row r="20">
          <cell r="J20">
            <v>793598</v>
          </cell>
          <cell r="K20">
            <v>8319396</v>
          </cell>
          <cell r="X20">
            <v>0</v>
          </cell>
          <cell r="Y20">
            <v>0</v>
          </cell>
          <cell r="AL20">
            <v>793598</v>
          </cell>
          <cell r="AM20">
            <v>8319396</v>
          </cell>
        </row>
        <row r="21">
          <cell r="J21">
            <v>13020020</v>
          </cell>
          <cell r="K21">
            <v>12902751</v>
          </cell>
          <cell r="X21">
            <v>0</v>
          </cell>
          <cell r="Y21">
            <v>0</v>
          </cell>
          <cell r="AL21">
            <v>13020020</v>
          </cell>
          <cell r="AM21">
            <v>12902751</v>
          </cell>
        </row>
        <row r="22">
          <cell r="J22">
            <v>11106102</v>
          </cell>
          <cell r="K22">
            <v>4962731</v>
          </cell>
          <cell r="X22">
            <v>0</v>
          </cell>
          <cell r="Y22">
            <v>0</v>
          </cell>
          <cell r="AL22">
            <v>11106102</v>
          </cell>
          <cell r="AM22">
            <v>4962731</v>
          </cell>
        </row>
        <row r="23">
          <cell r="J23">
            <v>10400451</v>
          </cell>
          <cell r="K23">
            <v>4225881</v>
          </cell>
          <cell r="X23">
            <v>0</v>
          </cell>
          <cell r="Y23">
            <v>0</v>
          </cell>
          <cell r="AL23">
            <v>10400451</v>
          </cell>
          <cell r="AM23">
            <v>4225881</v>
          </cell>
        </row>
        <row r="24">
          <cell r="J24">
            <v>429014</v>
          </cell>
          <cell r="K24">
            <v>130604</v>
          </cell>
          <cell r="X24">
            <v>0</v>
          </cell>
          <cell r="Y24">
            <v>0</v>
          </cell>
          <cell r="AL24">
            <v>429014</v>
          </cell>
          <cell r="AM24">
            <v>130604</v>
          </cell>
        </row>
        <row r="25">
          <cell r="J25">
            <v>0</v>
          </cell>
          <cell r="K25">
            <v>6407</v>
          </cell>
          <cell r="X25">
            <v>0</v>
          </cell>
          <cell r="Y25">
            <v>0</v>
          </cell>
          <cell r="AL25">
            <v>0</v>
          </cell>
          <cell r="AM25">
            <v>6407</v>
          </cell>
        </row>
        <row r="26">
          <cell r="J26">
            <v>9971437</v>
          </cell>
          <cell r="K26">
            <v>4088870</v>
          </cell>
          <cell r="X26">
            <v>0</v>
          </cell>
          <cell r="Y26">
            <v>0</v>
          </cell>
          <cell r="AL26">
            <v>9971437</v>
          </cell>
          <cell r="AM26">
            <v>4088870</v>
          </cell>
        </row>
        <row r="27">
          <cell r="J27">
            <v>705651</v>
          </cell>
          <cell r="K27">
            <v>736850</v>
          </cell>
          <cell r="X27">
            <v>0</v>
          </cell>
          <cell r="Y27">
            <v>0</v>
          </cell>
          <cell r="AL27">
            <v>705651</v>
          </cell>
          <cell r="AM27">
            <v>736850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8-2012"/>
      <sheetName val="2006년"/>
      <sheetName val="2007년"/>
      <sheetName val="2008년"/>
      <sheetName val="2009년"/>
      <sheetName val="2010년"/>
      <sheetName val="2010년(사포)"/>
      <sheetName val="2011년"/>
      <sheetName val="2012년"/>
      <sheetName val="1월"/>
      <sheetName val="2월"/>
      <sheetName val="3월"/>
      <sheetName val="4월"/>
      <sheetName val="5월"/>
      <sheetName val="6월"/>
      <sheetName val="7월"/>
      <sheetName val="8월"/>
      <sheetName val="9월"/>
      <sheetName val="10월"/>
      <sheetName val="11월"/>
      <sheetName val="산식1"/>
      <sheetName val="산식2"/>
      <sheetName val="산식3"/>
      <sheetName val="산식4"/>
      <sheetName val="산식5"/>
      <sheetName val="산식6"/>
      <sheetName val="산식7"/>
      <sheetName val="산식8"/>
      <sheetName val="산식9"/>
      <sheetName val="산식10"/>
      <sheetName val="산식11"/>
      <sheetName val="산식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D4">
            <v>2085222</v>
          </cell>
          <cell r="O4">
            <v>160368</v>
          </cell>
        </row>
        <row r="5">
          <cell r="D5">
            <v>2053766</v>
          </cell>
          <cell r="O5">
            <v>157723</v>
          </cell>
        </row>
        <row r="6">
          <cell r="D6">
            <v>855965</v>
          </cell>
          <cell r="O6">
            <v>66579</v>
          </cell>
        </row>
        <row r="7">
          <cell r="D7">
            <v>869599</v>
          </cell>
          <cell r="O7">
            <v>68335</v>
          </cell>
        </row>
        <row r="8">
          <cell r="D8">
            <v>328202</v>
          </cell>
          <cell r="O8">
            <v>22809</v>
          </cell>
        </row>
        <row r="9">
          <cell r="D9">
            <v>31456</v>
          </cell>
          <cell r="O9">
            <v>2645</v>
          </cell>
        </row>
        <row r="10">
          <cell r="D10">
            <v>577065</v>
          </cell>
          <cell r="O10">
            <v>41223</v>
          </cell>
        </row>
        <row r="11">
          <cell r="D11">
            <v>545609</v>
          </cell>
          <cell r="O11">
            <v>38578</v>
          </cell>
        </row>
        <row r="12">
          <cell r="D12">
            <v>248126</v>
          </cell>
          <cell r="O12">
            <v>15017</v>
          </cell>
        </row>
        <row r="13">
          <cell r="D13">
            <v>236944</v>
          </cell>
          <cell r="O13">
            <v>15213</v>
          </cell>
        </row>
        <row r="14">
          <cell r="D14">
            <v>60539</v>
          </cell>
          <cell r="O14">
            <v>8348</v>
          </cell>
        </row>
        <row r="15">
          <cell r="D15">
            <v>31456</v>
          </cell>
          <cell r="O15">
            <v>2645</v>
          </cell>
        </row>
        <row r="16">
          <cell r="D16">
            <v>17497</v>
          </cell>
          <cell r="O16">
            <v>0</v>
          </cell>
        </row>
        <row r="17">
          <cell r="D17">
            <v>17497</v>
          </cell>
          <cell r="O17">
            <v>0</v>
          </cell>
        </row>
        <row r="18">
          <cell r="D18">
            <v>7799</v>
          </cell>
          <cell r="O18">
            <v>0</v>
          </cell>
        </row>
        <row r="19">
          <cell r="D19">
            <v>8624</v>
          </cell>
          <cell r="O19">
            <v>0</v>
          </cell>
        </row>
        <row r="20">
          <cell r="D20">
            <v>1074</v>
          </cell>
          <cell r="O20">
            <v>0</v>
          </cell>
        </row>
        <row r="21">
          <cell r="D21">
            <v>0</v>
          </cell>
          <cell r="O21">
            <v>0</v>
          </cell>
        </row>
        <row r="22">
          <cell r="D22">
            <v>718155</v>
          </cell>
          <cell r="O22">
            <v>62368</v>
          </cell>
        </row>
        <row r="23">
          <cell r="D23">
            <v>718155</v>
          </cell>
          <cell r="O23">
            <v>62368</v>
          </cell>
        </row>
        <row r="24">
          <cell r="D24">
            <v>339796</v>
          </cell>
          <cell r="O24">
            <v>31204</v>
          </cell>
        </row>
        <row r="25">
          <cell r="D25">
            <v>321858</v>
          </cell>
          <cell r="O25">
            <v>27743</v>
          </cell>
        </row>
        <row r="26">
          <cell r="D26">
            <v>56501</v>
          </cell>
          <cell r="O26">
            <v>3421</v>
          </cell>
        </row>
        <row r="27">
          <cell r="D27">
            <v>0</v>
          </cell>
          <cell r="O27">
            <v>0</v>
          </cell>
        </row>
        <row r="28">
          <cell r="D28">
            <v>760675</v>
          </cell>
          <cell r="O28">
            <v>56497</v>
          </cell>
        </row>
        <row r="29">
          <cell r="D29">
            <v>760675</v>
          </cell>
          <cell r="O29">
            <v>56497</v>
          </cell>
        </row>
        <row r="30">
          <cell r="D30">
            <v>254844</v>
          </cell>
          <cell r="O30">
            <v>20202</v>
          </cell>
        </row>
        <row r="31">
          <cell r="D31">
            <v>295743</v>
          </cell>
          <cell r="O31">
            <v>25255</v>
          </cell>
        </row>
        <row r="32">
          <cell r="D32">
            <v>210088</v>
          </cell>
          <cell r="O32">
            <v>11040</v>
          </cell>
        </row>
        <row r="33">
          <cell r="D33">
            <v>0</v>
          </cell>
        </row>
        <row r="34">
          <cell r="D34">
            <v>11830</v>
          </cell>
          <cell r="O34">
            <v>280</v>
          </cell>
        </row>
        <row r="35">
          <cell r="D35">
            <v>11830</v>
          </cell>
          <cell r="O35">
            <v>280</v>
          </cell>
        </row>
        <row r="36">
          <cell r="D36">
            <v>5400</v>
          </cell>
          <cell r="O36">
            <v>156</v>
          </cell>
        </row>
        <row r="37">
          <cell r="D37">
            <v>6430</v>
          </cell>
          <cell r="O37">
            <v>124</v>
          </cell>
        </row>
        <row r="38">
          <cell r="D38">
            <v>0</v>
          </cell>
          <cell r="O38">
            <v>0</v>
          </cell>
        </row>
        <row r="39">
          <cell r="D39">
            <v>0</v>
          </cell>
          <cell r="O39">
            <v>0</v>
          </cell>
        </row>
      </sheetData>
      <sheetData sheetId="8">
        <row r="4">
          <cell r="N4">
            <v>176509</v>
          </cell>
          <cell r="O4">
            <v>188705</v>
          </cell>
        </row>
        <row r="5">
          <cell r="N5">
            <v>175881</v>
          </cell>
          <cell r="O5">
            <v>188421</v>
          </cell>
        </row>
        <row r="6">
          <cell r="N6">
            <v>77905</v>
          </cell>
          <cell r="O6">
            <v>80390</v>
          </cell>
        </row>
        <row r="7">
          <cell r="N7">
            <v>74012</v>
          </cell>
          <cell r="O7">
            <v>74747</v>
          </cell>
        </row>
        <row r="8">
          <cell r="N8">
            <v>23964</v>
          </cell>
          <cell r="O8">
            <v>33284</v>
          </cell>
        </row>
        <row r="9">
          <cell r="N9">
            <v>628</v>
          </cell>
          <cell r="O9">
            <v>284</v>
          </cell>
        </row>
        <row r="10">
          <cell r="N10">
            <v>56313</v>
          </cell>
          <cell r="O10">
            <v>63457</v>
          </cell>
        </row>
        <row r="11">
          <cell r="N11">
            <v>55685</v>
          </cell>
          <cell r="O11">
            <v>63173</v>
          </cell>
        </row>
        <row r="12">
          <cell r="N12">
            <v>22629</v>
          </cell>
          <cell r="O12">
            <v>26397</v>
          </cell>
        </row>
        <row r="13">
          <cell r="N13">
            <v>20760</v>
          </cell>
          <cell r="O13">
            <v>21328</v>
          </cell>
        </row>
        <row r="14">
          <cell r="N14">
            <v>12296</v>
          </cell>
          <cell r="O14">
            <v>15448</v>
          </cell>
        </row>
        <row r="15">
          <cell r="N15">
            <v>628</v>
          </cell>
          <cell r="O15">
            <v>284</v>
          </cell>
        </row>
        <row r="16">
          <cell r="N16">
            <v>0</v>
          </cell>
          <cell r="O16">
            <v>0</v>
          </cell>
        </row>
        <row r="17">
          <cell r="N17">
            <v>0</v>
          </cell>
          <cell r="O17">
            <v>0</v>
          </cell>
        </row>
        <row r="22">
          <cell r="N22">
            <v>59997</v>
          </cell>
          <cell r="O22">
            <v>58360</v>
          </cell>
        </row>
        <row r="23">
          <cell r="N23">
            <v>59997</v>
          </cell>
          <cell r="O23">
            <v>58360</v>
          </cell>
        </row>
        <row r="24">
          <cell r="N24">
            <v>30953</v>
          </cell>
          <cell r="O24">
            <v>29217</v>
          </cell>
        </row>
        <row r="25">
          <cell r="N25">
            <v>27119</v>
          </cell>
          <cell r="O25">
            <v>25827</v>
          </cell>
        </row>
        <row r="26">
          <cell r="N26">
            <v>1925</v>
          </cell>
          <cell r="O26">
            <v>3316</v>
          </cell>
        </row>
        <row r="27">
          <cell r="N27">
            <v>0</v>
          </cell>
          <cell r="O27">
            <v>0</v>
          </cell>
        </row>
        <row r="28">
          <cell r="N28">
            <v>59792</v>
          </cell>
          <cell r="O28">
            <v>66836</v>
          </cell>
        </row>
        <row r="29">
          <cell r="N29">
            <v>59792</v>
          </cell>
          <cell r="O29">
            <v>66836</v>
          </cell>
        </row>
        <row r="30">
          <cell r="N30">
            <v>24323</v>
          </cell>
          <cell r="O30">
            <v>24776</v>
          </cell>
        </row>
        <row r="31">
          <cell r="N31">
            <v>25726</v>
          </cell>
          <cell r="O31">
            <v>27540</v>
          </cell>
        </row>
        <row r="32">
          <cell r="N32">
            <v>9743</v>
          </cell>
          <cell r="O32">
            <v>14520</v>
          </cell>
        </row>
        <row r="33">
          <cell r="N33">
            <v>0</v>
          </cell>
          <cell r="O33">
            <v>0</v>
          </cell>
        </row>
        <row r="34">
          <cell r="N34">
            <v>407</v>
          </cell>
          <cell r="O34">
            <v>52</v>
          </cell>
        </row>
        <row r="35">
          <cell r="N35">
            <v>407</v>
          </cell>
          <cell r="O35">
            <v>52</v>
          </cell>
        </row>
        <row r="36">
          <cell r="N36">
            <v>0</v>
          </cell>
          <cell r="O36">
            <v>0</v>
          </cell>
        </row>
        <row r="37">
          <cell r="N37">
            <v>407</v>
          </cell>
          <cell r="O37">
            <v>52</v>
          </cell>
        </row>
        <row r="38">
          <cell r="N38">
            <v>0</v>
          </cell>
          <cell r="O38">
            <v>0</v>
          </cell>
        </row>
        <row r="39">
          <cell r="N39">
            <v>0</v>
          </cell>
          <cell r="O39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">
          <cell r="J4">
            <v>1751054</v>
          </cell>
          <cell r="K4">
            <v>1778288</v>
          </cell>
        </row>
        <row r="5">
          <cell r="J5">
            <v>1724887</v>
          </cell>
          <cell r="K5">
            <v>1768313</v>
          </cell>
        </row>
        <row r="6">
          <cell r="J6">
            <v>718860</v>
          </cell>
          <cell r="K6">
            <v>758062</v>
          </cell>
        </row>
        <row r="7">
          <cell r="J7">
            <v>728112</v>
          </cell>
          <cell r="K7">
            <v>757119</v>
          </cell>
        </row>
        <row r="8">
          <cell r="J8">
            <v>277915</v>
          </cell>
          <cell r="K8">
            <v>253132</v>
          </cell>
        </row>
        <row r="9">
          <cell r="J9">
            <v>26167</v>
          </cell>
          <cell r="K9">
            <v>9975</v>
          </cell>
        </row>
        <row r="10">
          <cell r="J10">
            <v>484775</v>
          </cell>
          <cell r="K10">
            <v>540952</v>
          </cell>
        </row>
        <row r="11">
          <cell r="J11">
            <v>458608</v>
          </cell>
          <cell r="K11">
            <v>530977</v>
          </cell>
        </row>
        <row r="12">
          <cell r="J12">
            <v>212122</v>
          </cell>
          <cell r="K12">
            <v>216831</v>
          </cell>
        </row>
        <row r="13">
          <cell r="J13">
            <v>200573</v>
          </cell>
          <cell r="K13">
            <v>198264</v>
          </cell>
        </row>
        <row r="14">
          <cell r="J14">
            <v>45913</v>
          </cell>
          <cell r="K14">
            <v>115882</v>
          </cell>
        </row>
        <row r="15">
          <cell r="J15">
            <v>26167</v>
          </cell>
          <cell r="K15">
            <v>9975</v>
          </cell>
        </row>
        <row r="16">
          <cell r="J16">
            <v>17736</v>
          </cell>
          <cell r="K16">
            <v>0</v>
          </cell>
        </row>
        <row r="17">
          <cell r="J17">
            <v>17736</v>
          </cell>
          <cell r="K17">
            <v>0</v>
          </cell>
        </row>
        <row r="18">
          <cell r="J18">
            <v>7881</v>
          </cell>
          <cell r="K18">
            <v>0</v>
          </cell>
        </row>
        <row r="19">
          <cell r="J19">
            <v>8896</v>
          </cell>
          <cell r="K19">
            <v>0</v>
          </cell>
        </row>
        <row r="20">
          <cell r="J20">
            <v>959</v>
          </cell>
          <cell r="K20">
            <v>0</v>
          </cell>
        </row>
        <row r="21">
          <cell r="J21">
            <v>0</v>
          </cell>
          <cell r="K21">
            <v>0</v>
          </cell>
        </row>
        <row r="22">
          <cell r="J22">
            <v>597834</v>
          </cell>
          <cell r="K22">
            <v>563483</v>
          </cell>
        </row>
        <row r="23">
          <cell r="J23">
            <v>597834</v>
          </cell>
          <cell r="K23">
            <v>563483</v>
          </cell>
        </row>
        <row r="24">
          <cell r="J24">
            <v>283223</v>
          </cell>
          <cell r="K24">
            <v>274382</v>
          </cell>
        </row>
        <row r="25">
          <cell r="J25">
            <v>263749</v>
          </cell>
          <cell r="K25">
            <v>263270</v>
          </cell>
        </row>
        <row r="26">
          <cell r="J26">
            <v>50862</v>
          </cell>
          <cell r="K26">
            <v>25831</v>
          </cell>
        </row>
        <row r="27">
          <cell r="J27">
            <v>0</v>
          </cell>
          <cell r="K27">
            <v>0</v>
          </cell>
        </row>
        <row r="28">
          <cell r="J28">
            <v>639771</v>
          </cell>
          <cell r="K28">
            <v>668428</v>
          </cell>
        </row>
        <row r="29">
          <cell r="J29">
            <v>639771</v>
          </cell>
          <cell r="K29">
            <v>668428</v>
          </cell>
        </row>
        <row r="30">
          <cell r="J30">
            <v>210627</v>
          </cell>
          <cell r="K30">
            <v>264931</v>
          </cell>
        </row>
        <row r="31">
          <cell r="J31">
            <v>248963</v>
          </cell>
          <cell r="K31">
            <v>292078</v>
          </cell>
        </row>
        <row r="32">
          <cell r="J32">
            <v>180181</v>
          </cell>
          <cell r="K32">
            <v>111419</v>
          </cell>
        </row>
        <row r="33">
          <cell r="J33">
            <v>0</v>
          </cell>
          <cell r="K33">
            <v>0</v>
          </cell>
        </row>
        <row r="34">
          <cell r="J34">
            <v>10938</v>
          </cell>
          <cell r="K34">
            <v>5425</v>
          </cell>
        </row>
        <row r="35">
          <cell r="J35">
            <v>10938</v>
          </cell>
          <cell r="K35">
            <v>5425</v>
          </cell>
        </row>
        <row r="36">
          <cell r="J36">
            <v>5007</v>
          </cell>
          <cell r="K36">
            <v>1918</v>
          </cell>
        </row>
        <row r="37">
          <cell r="J37">
            <v>5931</v>
          </cell>
          <cell r="K37">
            <v>3507</v>
          </cell>
        </row>
        <row r="38">
          <cell r="J38">
            <v>0</v>
          </cell>
          <cell r="K38">
            <v>0</v>
          </cell>
        </row>
        <row r="39">
          <cell r="J39">
            <v>0</v>
          </cell>
          <cell r="K39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8"/>
  <sheetViews>
    <sheetView tabSelected="1" workbookViewId="0">
      <selection activeCell="A2" sqref="A2"/>
    </sheetView>
  </sheetViews>
  <sheetFormatPr defaultRowHeight="16.5"/>
  <cols>
    <col min="1" max="1" width="2.21875" style="1" customWidth="1"/>
    <col min="2" max="2" width="1.44140625" style="1" customWidth="1"/>
    <col min="3" max="3" width="4.44140625" style="1" customWidth="1"/>
    <col min="4" max="6" width="9.5546875" style="1" customWidth="1"/>
    <col min="7" max="8" width="7.44140625" style="1" customWidth="1"/>
    <col min="9" max="11" width="10.6640625" style="1" customWidth="1"/>
    <col min="12" max="13" width="7.44140625" style="1" customWidth="1"/>
    <col min="14" max="14" width="2.33203125" style="1" customWidth="1"/>
    <col min="15" max="15" width="2.21875" style="1" customWidth="1"/>
    <col min="16" max="16" width="1.44140625" style="1" customWidth="1"/>
    <col min="17" max="17" width="4.44140625" style="1" customWidth="1"/>
    <col min="18" max="20" width="9.5546875" style="1" customWidth="1"/>
    <col min="21" max="22" width="7.44140625" style="1" customWidth="1"/>
    <col min="23" max="25" width="10.6640625" style="1" customWidth="1"/>
    <col min="26" max="27" width="7.44140625" style="1" customWidth="1"/>
    <col min="28" max="28" width="2.33203125" style="1" customWidth="1"/>
    <col min="29" max="29" width="2.21875" style="1" customWidth="1"/>
    <col min="30" max="30" width="1.44140625" style="1" customWidth="1"/>
    <col min="31" max="31" width="4.44140625" style="1" customWidth="1"/>
    <col min="32" max="34" width="9.5546875" style="1" customWidth="1"/>
    <col min="35" max="36" width="7.44140625" style="1" customWidth="1"/>
    <col min="37" max="39" width="10.6640625" style="1" customWidth="1"/>
    <col min="40" max="41" width="7.44140625" style="1" customWidth="1"/>
    <col min="42" max="16384" width="8.88671875" style="1"/>
  </cols>
  <sheetData>
    <row r="1" spans="1:41" ht="38.25">
      <c r="A1" s="73" t="s">
        <v>25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O1" s="73" t="s">
        <v>26</v>
      </c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C1" s="73" t="s">
        <v>27</v>
      </c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</row>
    <row r="2" spans="1:41" ht="21.75" customHeight="1" thickBot="1">
      <c r="M2" s="4" t="s">
        <v>28</v>
      </c>
      <c r="AA2" s="4" t="s">
        <v>28</v>
      </c>
      <c r="AO2" s="4" t="s">
        <v>28</v>
      </c>
    </row>
    <row r="3" spans="1:41" ht="30" customHeight="1" thickBot="1">
      <c r="A3" s="74" t="s">
        <v>1</v>
      </c>
      <c r="B3" s="75"/>
      <c r="C3" s="76"/>
      <c r="D3" s="41" t="s">
        <v>2</v>
      </c>
      <c r="E3" s="42" t="s">
        <v>3</v>
      </c>
      <c r="F3" s="42" t="s">
        <v>4</v>
      </c>
      <c r="G3" s="43" t="s">
        <v>5</v>
      </c>
      <c r="H3" s="43" t="s">
        <v>6</v>
      </c>
      <c r="I3" s="42" t="s">
        <v>7</v>
      </c>
      <c r="J3" s="42" t="s">
        <v>8</v>
      </c>
      <c r="K3" s="42" t="s">
        <v>9</v>
      </c>
      <c r="L3" s="43" t="s">
        <v>10</v>
      </c>
      <c r="M3" s="44" t="s">
        <v>11</v>
      </c>
      <c r="O3" s="74" t="s">
        <v>1</v>
      </c>
      <c r="P3" s="75"/>
      <c r="Q3" s="76"/>
      <c r="R3" s="41" t="s">
        <v>2</v>
      </c>
      <c r="S3" s="42" t="s">
        <v>3</v>
      </c>
      <c r="T3" s="42" t="s">
        <v>4</v>
      </c>
      <c r="U3" s="43" t="s">
        <v>5</v>
      </c>
      <c r="V3" s="43" t="s">
        <v>6</v>
      </c>
      <c r="W3" s="42" t="s">
        <v>7</v>
      </c>
      <c r="X3" s="42" t="s">
        <v>8</v>
      </c>
      <c r="Y3" s="42" t="s">
        <v>9</v>
      </c>
      <c r="Z3" s="43" t="s">
        <v>10</v>
      </c>
      <c r="AA3" s="44" t="s">
        <v>11</v>
      </c>
      <c r="AC3" s="74" t="s">
        <v>1</v>
      </c>
      <c r="AD3" s="75"/>
      <c r="AE3" s="76"/>
      <c r="AF3" s="41" t="s">
        <v>2</v>
      </c>
      <c r="AG3" s="42" t="s">
        <v>3</v>
      </c>
      <c r="AH3" s="42" t="s">
        <v>4</v>
      </c>
      <c r="AI3" s="43" t="s">
        <v>5</v>
      </c>
      <c r="AJ3" s="43" t="s">
        <v>6</v>
      </c>
      <c r="AK3" s="42" t="s">
        <v>7</v>
      </c>
      <c r="AL3" s="42" t="s">
        <v>8</v>
      </c>
      <c r="AM3" s="42" t="s">
        <v>9</v>
      </c>
      <c r="AN3" s="43" t="s">
        <v>10</v>
      </c>
      <c r="AO3" s="44" t="s">
        <v>11</v>
      </c>
    </row>
    <row r="4" spans="1:41" ht="30" customHeight="1">
      <c r="A4" s="66" t="s">
        <v>12</v>
      </c>
      <c r="B4" s="71" t="s">
        <v>13</v>
      </c>
      <c r="C4" s="72"/>
      <c r="D4" s="45">
        <f>'[1]2011년'!O4</f>
        <v>18931810</v>
      </c>
      <c r="E4" s="46">
        <f>'[1]2012년'!N4</f>
        <v>20916380</v>
      </c>
      <c r="F4" s="47">
        <f>'[1]2012년'!O4</f>
        <v>20567396</v>
      </c>
      <c r="G4" s="48">
        <f t="shared" ref="G4:G27" si="0">(F4/D4)*100-100</f>
        <v>8.6393535536221719</v>
      </c>
      <c r="H4" s="48">
        <f t="shared" ref="H4:H27" si="1">(F4/E4)*100-100</f>
        <v>-1.6684722691020113</v>
      </c>
      <c r="I4" s="46">
        <f>'[1]2011년'!D4</f>
        <v>233687795</v>
      </c>
      <c r="J4" s="46">
        <f>'[1]10월'!J4+D4</f>
        <v>211960245</v>
      </c>
      <c r="K4" s="47">
        <f>'[1]10월'!K4+F4</f>
        <v>220503587</v>
      </c>
      <c r="L4" s="48">
        <f t="shared" ref="L4:L27" si="2">(K4/J4)*100-100</f>
        <v>4.0306341408503243</v>
      </c>
      <c r="M4" s="49">
        <f>M5+M9</f>
        <v>100</v>
      </c>
      <c r="O4" s="66" t="s">
        <v>12</v>
      </c>
      <c r="P4" s="71" t="s">
        <v>13</v>
      </c>
      <c r="Q4" s="72"/>
      <c r="R4" s="45">
        <f>'[1]2011년'!AF4</f>
        <v>2378801</v>
      </c>
      <c r="S4" s="46">
        <f>'[1]2012년'!AE4</f>
        <v>2952960</v>
      </c>
      <c r="T4" s="47">
        <f>'[1]2012년'!AF4</f>
        <v>3587577</v>
      </c>
      <c r="U4" s="48">
        <f t="shared" ref="U4:U27" si="3">(T4/R4)*100-100</f>
        <v>50.814506972209955</v>
      </c>
      <c r="V4" s="48">
        <f t="shared" ref="V4:V27" si="4">(T4/S4)*100-100</f>
        <v>21.490876950585175</v>
      </c>
      <c r="W4" s="46">
        <f>'[1]2011년'!U4</f>
        <v>30584005</v>
      </c>
      <c r="X4" s="46">
        <f>'[1]10월'!X4+R4</f>
        <v>27981174</v>
      </c>
      <c r="Y4" s="47">
        <f>'[1]10월'!Y4+T4</f>
        <v>30466881</v>
      </c>
      <c r="Z4" s="48">
        <f t="shared" ref="Z4:Z27" si="5">(Y4/X4)*100-100</f>
        <v>8.8834978832553588</v>
      </c>
      <c r="AA4" s="49">
        <f>AA5+AA9</f>
        <v>99.999999999999986</v>
      </c>
      <c r="AC4" s="66" t="s">
        <v>12</v>
      </c>
      <c r="AD4" s="71" t="s">
        <v>13</v>
      </c>
      <c r="AE4" s="72"/>
      <c r="AF4" s="45">
        <f>'[1]2011년'!AW4</f>
        <v>16553009</v>
      </c>
      <c r="AG4" s="46">
        <f>'[1]2012년'!AV4</f>
        <v>17963420</v>
      </c>
      <c r="AH4" s="47">
        <f>'[1]2012년'!AW4</f>
        <v>16979819</v>
      </c>
      <c r="AI4" s="48">
        <f t="shared" ref="AI4:AI27" si="6">(AH4/AF4)*100-100</f>
        <v>2.5784435929443532</v>
      </c>
      <c r="AJ4" s="48">
        <f t="shared" ref="AJ4:AJ27" si="7">(AH4/AG4)*100-100</f>
        <v>-5.4755775904588404</v>
      </c>
      <c r="AK4" s="46">
        <f>'[1]2011년'!AL4</f>
        <v>203103790</v>
      </c>
      <c r="AL4" s="46">
        <f>'[1]10월'!AL4+AF4</f>
        <v>183979071</v>
      </c>
      <c r="AM4" s="47">
        <f>'[1]10월'!AM4+AH4</f>
        <v>190036706</v>
      </c>
      <c r="AN4" s="48">
        <f t="shared" ref="AN4:AN27" si="8">(AM4/AL4)*100-100</f>
        <v>3.2925674464352426</v>
      </c>
      <c r="AO4" s="49">
        <f>AO5+AO9</f>
        <v>100.00000000000001</v>
      </c>
    </row>
    <row r="5" spans="1:41" ht="30" customHeight="1">
      <c r="A5" s="62"/>
      <c r="B5" s="69" t="s">
        <v>14</v>
      </c>
      <c r="C5" s="70"/>
      <c r="D5" s="15">
        <f>'[1]2011년'!O5</f>
        <v>16254480</v>
      </c>
      <c r="E5" s="16">
        <f>'[1]2012년'!N5</f>
        <v>18435125</v>
      </c>
      <c r="F5" s="17">
        <f>'[1]2012년'!O5</f>
        <v>17871349</v>
      </c>
      <c r="G5" s="18">
        <f t="shared" si="0"/>
        <v>9.9472207046918726</v>
      </c>
      <c r="H5" s="18">
        <f t="shared" si="1"/>
        <v>-3.0581620683342265</v>
      </c>
      <c r="I5" s="16">
        <f>'[1]2011년'!D5</f>
        <v>202251824</v>
      </c>
      <c r="J5" s="16">
        <f>'[1]10월'!J5+D5</f>
        <v>183175837</v>
      </c>
      <c r="K5" s="17">
        <f>'[1]10월'!K5+F5</f>
        <v>191079505</v>
      </c>
      <c r="L5" s="18">
        <f t="shared" si="2"/>
        <v>4.314798354108234</v>
      </c>
      <c r="M5" s="20">
        <f>SUM(M6:M8)</f>
        <v>86.655962199834875</v>
      </c>
      <c r="O5" s="62"/>
      <c r="P5" s="69" t="s">
        <v>14</v>
      </c>
      <c r="Q5" s="70"/>
      <c r="R5" s="15">
        <f>'[1]2011년'!AF5</f>
        <v>2368918</v>
      </c>
      <c r="S5" s="16">
        <f>'[1]2012년'!AE5</f>
        <v>2951360</v>
      </c>
      <c r="T5" s="17">
        <f>'[1]2012년'!AF5</f>
        <v>3586927</v>
      </c>
      <c r="U5" s="18">
        <f t="shared" si="3"/>
        <v>51.416258393072297</v>
      </c>
      <c r="V5" s="18">
        <f t="shared" si="4"/>
        <v>21.534716198633845</v>
      </c>
      <c r="W5" s="16">
        <f>'[1]2011년'!U5</f>
        <v>30444696</v>
      </c>
      <c r="X5" s="16">
        <f>'[1]10월'!X5+R5</f>
        <v>27855651</v>
      </c>
      <c r="Y5" s="17">
        <f>'[1]10월'!Y5+T5</f>
        <v>30419592</v>
      </c>
      <c r="Z5" s="18">
        <f t="shared" si="5"/>
        <v>9.2043836993793491</v>
      </c>
      <c r="AA5" s="20">
        <f>SUM(AA6:AA8)</f>
        <v>99.844785555830271</v>
      </c>
      <c r="AC5" s="62"/>
      <c r="AD5" s="69" t="s">
        <v>14</v>
      </c>
      <c r="AE5" s="70"/>
      <c r="AF5" s="15">
        <f>'[1]2011년'!AW5</f>
        <v>13885562</v>
      </c>
      <c r="AG5" s="16">
        <f>'[1]2012년'!AV5</f>
        <v>15483765</v>
      </c>
      <c r="AH5" s="17">
        <f>'[1]2012년'!AW5</f>
        <v>14284422</v>
      </c>
      <c r="AI5" s="18">
        <f t="shared" si="6"/>
        <v>2.872480062384227</v>
      </c>
      <c r="AJ5" s="18">
        <f t="shared" si="7"/>
        <v>-7.7458098853864072</v>
      </c>
      <c r="AK5" s="16">
        <f>'[1]2011년'!AL5</f>
        <v>171807128</v>
      </c>
      <c r="AL5" s="16">
        <f>'[1]10월'!AL5+AF5</f>
        <v>155320186</v>
      </c>
      <c r="AM5" s="17">
        <f>'[1]10월'!AM5+AH5</f>
        <v>160659913</v>
      </c>
      <c r="AN5" s="18">
        <f t="shared" si="8"/>
        <v>3.4378834699567022</v>
      </c>
      <c r="AO5" s="20">
        <f>SUM(AO6:AO8)</f>
        <v>84.541516416307502</v>
      </c>
    </row>
    <row r="6" spans="1:41" ht="30" customHeight="1">
      <c r="A6" s="62"/>
      <c r="B6" s="50"/>
      <c r="C6" s="22" t="s">
        <v>15</v>
      </c>
      <c r="D6" s="15">
        <f>'[1]2011년'!O6</f>
        <v>9726095</v>
      </c>
      <c r="E6" s="16">
        <f>'[1]2012년'!N6</f>
        <v>12242210</v>
      </c>
      <c r="F6" s="17">
        <f>'[1]2012년'!O6</f>
        <v>12031044</v>
      </c>
      <c r="G6" s="18">
        <f t="shared" si="0"/>
        <v>23.698606686445075</v>
      </c>
      <c r="H6" s="18">
        <f t="shared" si="1"/>
        <v>-1.7249009778463176</v>
      </c>
      <c r="I6" s="16">
        <f>'[1]2011년'!D6</f>
        <v>125993470</v>
      </c>
      <c r="J6" s="16">
        <f>'[1]10월'!J6+D6</f>
        <v>115203200</v>
      </c>
      <c r="K6" s="17">
        <f>'[1]10월'!K6+F6</f>
        <v>120571717</v>
      </c>
      <c r="L6" s="18">
        <f t="shared" si="2"/>
        <v>4.6600415613455226</v>
      </c>
      <c r="M6" s="51">
        <f>(K6/$K$4)*100</f>
        <v>54.680161280097451</v>
      </c>
      <c r="O6" s="62"/>
      <c r="P6" s="50"/>
      <c r="Q6" s="22" t="s">
        <v>15</v>
      </c>
      <c r="R6" s="15">
        <f>'[1]2011년'!AF6</f>
        <v>512247</v>
      </c>
      <c r="S6" s="16">
        <f>'[1]2012년'!AE6</f>
        <v>1073807</v>
      </c>
      <c r="T6" s="17">
        <f>'[1]2012년'!AF6</f>
        <v>1423145</v>
      </c>
      <c r="U6" s="18">
        <f t="shared" si="3"/>
        <v>177.82397944741501</v>
      </c>
      <c r="V6" s="18">
        <f t="shared" si="4"/>
        <v>32.532661828429127</v>
      </c>
      <c r="W6" s="16">
        <f>'[1]2011년'!U6</f>
        <v>6225570</v>
      </c>
      <c r="X6" s="16">
        <f>'[1]10월'!X6+R6</f>
        <v>5665943</v>
      </c>
      <c r="Y6" s="17">
        <f>'[1]10월'!Y6+T6</f>
        <v>8287256</v>
      </c>
      <c r="Z6" s="18">
        <f t="shared" si="5"/>
        <v>46.264372938449952</v>
      </c>
      <c r="AA6" s="51">
        <f>(Y6/$Y$4)*100</f>
        <v>27.200867722560769</v>
      </c>
      <c r="AC6" s="62"/>
      <c r="AD6" s="50"/>
      <c r="AE6" s="22" t="s">
        <v>15</v>
      </c>
      <c r="AF6" s="15">
        <f>'[1]2011년'!AW6</f>
        <v>9213848</v>
      </c>
      <c r="AG6" s="16">
        <f>'[1]2012년'!AV6</f>
        <v>11168403</v>
      </c>
      <c r="AH6" s="17">
        <f>'[1]2012년'!AW6</f>
        <v>10607899</v>
      </c>
      <c r="AI6" s="18">
        <f t="shared" si="6"/>
        <v>15.129954390391504</v>
      </c>
      <c r="AJ6" s="18">
        <f t="shared" si="7"/>
        <v>-5.0186584420350897</v>
      </c>
      <c r="AK6" s="16">
        <f>'[1]2011년'!AL6</f>
        <v>119767900</v>
      </c>
      <c r="AL6" s="16">
        <f>'[1]10월'!AL6+AF6</f>
        <v>109537257</v>
      </c>
      <c r="AM6" s="17">
        <f>'[1]10월'!AM6+AH6</f>
        <v>112284461</v>
      </c>
      <c r="AN6" s="18">
        <f t="shared" si="8"/>
        <v>2.508008759065433</v>
      </c>
      <c r="AO6" s="51">
        <f>(AM6/$AM$4)*100</f>
        <v>59.085670007351112</v>
      </c>
    </row>
    <row r="7" spans="1:41" ht="30" customHeight="1">
      <c r="A7" s="62"/>
      <c r="B7" s="50"/>
      <c r="C7" s="22" t="s">
        <v>16</v>
      </c>
      <c r="D7" s="15">
        <f>'[1]2011년'!O7</f>
        <v>4432773</v>
      </c>
      <c r="E7" s="16">
        <f>'[1]2012년'!N7</f>
        <v>4683452</v>
      </c>
      <c r="F7" s="17">
        <f>'[1]2012년'!O7</f>
        <v>4525110</v>
      </c>
      <c r="G7" s="18">
        <f t="shared" si="0"/>
        <v>2.083052752757709</v>
      </c>
      <c r="H7" s="18">
        <f t="shared" si="1"/>
        <v>-3.3808823064696725</v>
      </c>
      <c r="I7" s="16">
        <f>'[1]2011년'!D7</f>
        <v>52341812</v>
      </c>
      <c r="J7" s="16">
        <f>'[1]10월'!J7+D7</f>
        <v>47289949</v>
      </c>
      <c r="K7" s="17">
        <f>'[1]10월'!K7+F7</f>
        <v>48142279</v>
      </c>
      <c r="L7" s="18">
        <f t="shared" si="2"/>
        <v>1.8023491630325026</v>
      </c>
      <c r="M7" s="51">
        <f>(K7/$K$4)*100</f>
        <v>21.832877938625099</v>
      </c>
      <c r="O7" s="62"/>
      <c r="P7" s="50"/>
      <c r="Q7" s="22" t="s">
        <v>16</v>
      </c>
      <c r="R7" s="15">
        <f>'[1]2011년'!AF7</f>
        <v>1374787</v>
      </c>
      <c r="S7" s="16">
        <f>'[1]2012년'!AE7</f>
        <v>1463826</v>
      </c>
      <c r="T7" s="17">
        <f>'[1]2012년'!AF7</f>
        <v>1510578</v>
      </c>
      <c r="U7" s="18">
        <f t="shared" si="3"/>
        <v>9.8772391650488345</v>
      </c>
      <c r="V7" s="18">
        <f t="shared" si="4"/>
        <v>3.1938222165749153</v>
      </c>
      <c r="W7" s="16">
        <f>'[1]2011년'!U7</f>
        <v>17696343</v>
      </c>
      <c r="X7" s="16">
        <f>'[1]10월'!X7+R7</f>
        <v>16204232</v>
      </c>
      <c r="Y7" s="17">
        <f>'[1]10월'!Y7+T7</f>
        <v>16725342</v>
      </c>
      <c r="Z7" s="18">
        <f t="shared" si="5"/>
        <v>3.2158882938728652</v>
      </c>
      <c r="AA7" s="51">
        <f>(Y7/$Y$4)*100</f>
        <v>54.896797607868031</v>
      </c>
      <c r="AC7" s="62"/>
      <c r="AD7" s="50"/>
      <c r="AE7" s="22" t="s">
        <v>16</v>
      </c>
      <c r="AF7" s="15">
        <f>'[1]2011년'!AW7</f>
        <v>3057986</v>
      </c>
      <c r="AG7" s="16">
        <f>'[1]2012년'!AV7</f>
        <v>3219626</v>
      </c>
      <c r="AH7" s="17">
        <f>'[1]2012년'!AW7</f>
        <v>3014532</v>
      </c>
      <c r="AI7" s="18">
        <f t="shared" si="6"/>
        <v>-1.4210006193618909</v>
      </c>
      <c r="AJ7" s="18">
        <f t="shared" si="7"/>
        <v>-6.3701187653472715</v>
      </c>
      <c r="AK7" s="16">
        <f>'[1]2011년'!AL7</f>
        <v>34645469</v>
      </c>
      <c r="AL7" s="16">
        <f>'[1]10월'!AL7+AF7</f>
        <v>31085717</v>
      </c>
      <c r="AM7" s="17">
        <f>'[1]10월'!AM7+AH7</f>
        <v>31416937</v>
      </c>
      <c r="AN7" s="18">
        <f t="shared" si="8"/>
        <v>1.065505421670025</v>
      </c>
      <c r="AO7" s="51">
        <f>(AM7/$AM$4)*100</f>
        <v>16.532036184630563</v>
      </c>
    </row>
    <row r="8" spans="1:41" ht="30" customHeight="1">
      <c r="A8" s="62"/>
      <c r="B8" s="50"/>
      <c r="C8" s="22" t="s">
        <v>17</v>
      </c>
      <c r="D8" s="15">
        <f>'[1]2011년'!O8</f>
        <v>2095612</v>
      </c>
      <c r="E8" s="16">
        <f>'[1]2012년'!N8</f>
        <v>1509463</v>
      </c>
      <c r="F8" s="17">
        <f>'[1]2012년'!O8</f>
        <v>1315195</v>
      </c>
      <c r="G8" s="18">
        <f t="shared" si="0"/>
        <v>-37.240529258278734</v>
      </c>
      <c r="H8" s="18">
        <f t="shared" si="1"/>
        <v>-12.870007413232386</v>
      </c>
      <c r="I8" s="16">
        <f>'[1]2011년'!D8</f>
        <v>23916542</v>
      </c>
      <c r="J8" s="16">
        <f>'[1]10월'!J8+D8</f>
        <v>20682688</v>
      </c>
      <c r="K8" s="17">
        <f>'[1]10월'!K8+F8</f>
        <v>22365509</v>
      </c>
      <c r="L8" s="18">
        <f t="shared" si="2"/>
        <v>8.1363747304025367</v>
      </c>
      <c r="M8" s="51">
        <f>(K8/$K$4)*100</f>
        <v>10.142922981112321</v>
      </c>
      <c r="O8" s="62"/>
      <c r="P8" s="50"/>
      <c r="Q8" s="22" t="s">
        <v>17</v>
      </c>
      <c r="R8" s="15">
        <f>'[1]2011년'!AF8</f>
        <v>481884</v>
      </c>
      <c r="S8" s="16">
        <f>'[1]2012년'!AE8</f>
        <v>413727</v>
      </c>
      <c r="T8" s="17">
        <f>'[1]2012년'!AF8</f>
        <v>653204</v>
      </c>
      <c r="U8" s="18">
        <f t="shared" si="3"/>
        <v>35.552124577699203</v>
      </c>
      <c r="V8" s="18">
        <f t="shared" si="4"/>
        <v>57.882855119438659</v>
      </c>
      <c r="W8" s="16">
        <f>'[1]2011년'!U8</f>
        <v>6522783</v>
      </c>
      <c r="X8" s="16">
        <f>'[1]10월'!X8+R8</f>
        <v>5985476</v>
      </c>
      <c r="Y8" s="17">
        <f>'[1]10월'!Y8+T8</f>
        <v>5406994</v>
      </c>
      <c r="Z8" s="18">
        <f t="shared" si="5"/>
        <v>-9.6647618334782379</v>
      </c>
      <c r="AA8" s="51">
        <f>(Y8/$Y$4)*100</f>
        <v>17.747120225401478</v>
      </c>
      <c r="AC8" s="62"/>
      <c r="AD8" s="50"/>
      <c r="AE8" s="22" t="s">
        <v>17</v>
      </c>
      <c r="AF8" s="15">
        <f>'[1]2011년'!AW8</f>
        <v>1613728</v>
      </c>
      <c r="AG8" s="16">
        <f>'[1]2012년'!AV8</f>
        <v>1095736</v>
      </c>
      <c r="AH8" s="17">
        <f>'[1]2012년'!AW8</f>
        <v>661991</v>
      </c>
      <c r="AI8" s="18">
        <f t="shared" si="6"/>
        <v>-58.977535247575801</v>
      </c>
      <c r="AJ8" s="18">
        <f t="shared" si="7"/>
        <v>-39.584808749552813</v>
      </c>
      <c r="AK8" s="16">
        <f>'[1]2011년'!AL8</f>
        <v>17393759</v>
      </c>
      <c r="AL8" s="16">
        <f>'[1]10월'!AL8+AF8</f>
        <v>14697212</v>
      </c>
      <c r="AM8" s="17">
        <f>'[1]10월'!AM8+AH8</f>
        <v>16958515</v>
      </c>
      <c r="AN8" s="18">
        <f t="shared" si="8"/>
        <v>15.385931699154924</v>
      </c>
      <c r="AO8" s="51">
        <f>(AM8/$AM$4)*100</f>
        <v>8.9238102243258197</v>
      </c>
    </row>
    <row r="9" spans="1:41" ht="30" customHeight="1" thickBot="1">
      <c r="A9" s="63"/>
      <c r="B9" s="60" t="s">
        <v>18</v>
      </c>
      <c r="C9" s="61"/>
      <c r="D9" s="23">
        <f>'[1]2011년'!O9</f>
        <v>2677330</v>
      </c>
      <c r="E9" s="24">
        <f>'[1]2012년'!N9</f>
        <v>2481255</v>
      </c>
      <c r="F9" s="25">
        <f>'[1]2012년'!O9</f>
        <v>2696047</v>
      </c>
      <c r="G9" s="26">
        <f t="shared" si="0"/>
        <v>0.699092005841635</v>
      </c>
      <c r="H9" s="26">
        <f t="shared" si="1"/>
        <v>8.6565870900008406</v>
      </c>
      <c r="I9" s="24">
        <f>'[1]2011년'!D9</f>
        <v>31435971</v>
      </c>
      <c r="J9" s="24">
        <f>'[1]10월'!J9+D9</f>
        <v>28784408</v>
      </c>
      <c r="K9" s="25">
        <f>'[1]10월'!K9+F9</f>
        <v>29424082</v>
      </c>
      <c r="L9" s="26">
        <f t="shared" si="2"/>
        <v>2.2222934027338823</v>
      </c>
      <c r="M9" s="52">
        <f>(K9/$K$4)*100</f>
        <v>13.344037800165129</v>
      </c>
      <c r="O9" s="63"/>
      <c r="P9" s="60" t="s">
        <v>18</v>
      </c>
      <c r="Q9" s="61"/>
      <c r="R9" s="23">
        <f>'[1]2011년'!AF9</f>
        <v>9883</v>
      </c>
      <c r="S9" s="24">
        <f>'[1]2012년'!AE9</f>
        <v>1600</v>
      </c>
      <c r="T9" s="25">
        <f>'[1]2012년'!AF9</f>
        <v>650</v>
      </c>
      <c r="U9" s="26">
        <f t="shared" si="3"/>
        <v>-93.423049681270868</v>
      </c>
      <c r="V9" s="26">
        <f t="shared" si="4"/>
        <v>-59.375</v>
      </c>
      <c r="W9" s="24">
        <f>'[1]2011년'!U9</f>
        <v>139309</v>
      </c>
      <c r="X9" s="24">
        <f>'[1]10월'!X9+R9</f>
        <v>125523</v>
      </c>
      <c r="Y9" s="25">
        <f>'[1]10월'!Y9+T9</f>
        <v>47289</v>
      </c>
      <c r="Z9" s="26">
        <f t="shared" si="5"/>
        <v>-62.326426232642625</v>
      </c>
      <c r="AA9" s="52">
        <f>(Y9/$Y$4)*100</f>
        <v>0.15521444416971991</v>
      </c>
      <c r="AC9" s="63"/>
      <c r="AD9" s="60" t="s">
        <v>18</v>
      </c>
      <c r="AE9" s="61"/>
      <c r="AF9" s="23">
        <f>'[1]2011년'!AW9</f>
        <v>2667447</v>
      </c>
      <c r="AG9" s="24">
        <f>'[1]2012년'!AV9</f>
        <v>2479655</v>
      </c>
      <c r="AH9" s="25">
        <f>'[1]2012년'!AW9</f>
        <v>2695397</v>
      </c>
      <c r="AI9" s="26">
        <f t="shared" si="6"/>
        <v>1.0478183821459197</v>
      </c>
      <c r="AJ9" s="26">
        <f t="shared" si="7"/>
        <v>8.7004845432126672</v>
      </c>
      <c r="AK9" s="24">
        <f>'[1]2011년'!AL9</f>
        <v>31296662</v>
      </c>
      <c r="AL9" s="24">
        <f>'[1]10월'!AL9+AF9</f>
        <v>28658885</v>
      </c>
      <c r="AM9" s="25">
        <f>'[1]10월'!AM9+AH9</f>
        <v>29376793</v>
      </c>
      <c r="AN9" s="26">
        <f t="shared" si="8"/>
        <v>2.5050102263224829</v>
      </c>
      <c r="AO9" s="52">
        <f>(AM9/$AM$4)*100</f>
        <v>15.458483583692512</v>
      </c>
    </row>
    <row r="10" spans="1:41" ht="30" customHeight="1">
      <c r="A10" s="66" t="s">
        <v>29</v>
      </c>
      <c r="B10" s="67" t="s">
        <v>13</v>
      </c>
      <c r="C10" s="68"/>
      <c r="D10" s="45">
        <f>'[1]2011년'!O10</f>
        <v>9995609</v>
      </c>
      <c r="E10" s="46">
        <f>'[1]2012년'!N10</f>
        <v>11140827</v>
      </c>
      <c r="F10" s="47">
        <f>'[1]2012년'!O10</f>
        <v>10505046</v>
      </c>
      <c r="G10" s="48">
        <f t="shared" si="0"/>
        <v>5.096607920537906</v>
      </c>
      <c r="H10" s="48">
        <f t="shared" si="1"/>
        <v>-5.7067666520627256</v>
      </c>
      <c r="I10" s="46">
        <f>'[1]2011년'!D10</f>
        <v>117798042</v>
      </c>
      <c r="J10" s="46">
        <f>'[1]10월'!J10+D10</f>
        <v>106398637</v>
      </c>
      <c r="K10" s="47">
        <f>'[1]10월'!K10+F10</f>
        <v>112928974</v>
      </c>
      <c r="L10" s="48">
        <f t="shared" si="2"/>
        <v>6.1376133981866872</v>
      </c>
      <c r="M10" s="53">
        <f>K10/$K$4*100</f>
        <v>51.214121065522619</v>
      </c>
      <c r="O10" s="66" t="s">
        <v>29</v>
      </c>
      <c r="P10" s="67" t="s">
        <v>13</v>
      </c>
      <c r="Q10" s="68"/>
      <c r="R10" s="45">
        <f>'[1]2011년'!AF10</f>
        <v>2375807</v>
      </c>
      <c r="S10" s="46">
        <f>'[1]2012년'!AE10</f>
        <v>2944244</v>
      </c>
      <c r="T10" s="47">
        <f>'[1]2012년'!AF10</f>
        <v>3586668</v>
      </c>
      <c r="U10" s="48">
        <f t="shared" si="3"/>
        <v>50.966303239278261</v>
      </c>
      <c r="V10" s="48">
        <f t="shared" si="4"/>
        <v>21.81965896848223</v>
      </c>
      <c r="W10" s="46">
        <f>'[1]2011년'!U10</f>
        <v>30434185</v>
      </c>
      <c r="X10" s="46">
        <f>'[1]10월'!X10+R10</f>
        <v>27839626</v>
      </c>
      <c r="Y10" s="47">
        <f>'[1]10월'!Y10+T10</f>
        <v>30390221</v>
      </c>
      <c r="Z10" s="48">
        <f t="shared" si="5"/>
        <v>9.1617430492780443</v>
      </c>
      <c r="AA10" s="53">
        <f>Y10/$Y$4*100</f>
        <v>99.748382514114269</v>
      </c>
      <c r="AC10" s="66" t="s">
        <v>29</v>
      </c>
      <c r="AD10" s="67" t="s">
        <v>13</v>
      </c>
      <c r="AE10" s="68"/>
      <c r="AF10" s="45">
        <f>'[1]2011년'!AW10</f>
        <v>7619802</v>
      </c>
      <c r="AG10" s="46">
        <f>'[1]2012년'!AV10</f>
        <v>8196583</v>
      </c>
      <c r="AH10" s="47">
        <f>'[1]2012년'!AW10</f>
        <v>6918378</v>
      </c>
      <c r="AI10" s="48">
        <f t="shared" si="6"/>
        <v>-9.2052785623563409</v>
      </c>
      <c r="AJ10" s="48">
        <f t="shared" si="7"/>
        <v>-15.594364139300481</v>
      </c>
      <c r="AK10" s="46">
        <f>'[1]2011년'!AL10</f>
        <v>87363857</v>
      </c>
      <c r="AL10" s="46">
        <f>'[1]10월'!AL10+AF10</f>
        <v>78559011</v>
      </c>
      <c r="AM10" s="47">
        <f>'[1]10월'!AM10+AH10</f>
        <v>82538753</v>
      </c>
      <c r="AN10" s="48">
        <f t="shared" si="8"/>
        <v>5.0659268101020274</v>
      </c>
      <c r="AO10" s="53">
        <f>AM10/$AM$4*100</f>
        <v>43.433058137726299</v>
      </c>
    </row>
    <row r="11" spans="1:41" ht="30" customHeight="1">
      <c r="A11" s="62"/>
      <c r="B11" s="69" t="s">
        <v>14</v>
      </c>
      <c r="C11" s="70"/>
      <c r="D11" s="15">
        <f>'[1]2011년'!O11</f>
        <v>8657929</v>
      </c>
      <c r="E11" s="16">
        <f>'[1]2012년'!N11</f>
        <v>9925287</v>
      </c>
      <c r="F11" s="17">
        <f>'[1]2012년'!O11</f>
        <v>9236782</v>
      </c>
      <c r="G11" s="18">
        <f t="shared" si="0"/>
        <v>6.6858136628286076</v>
      </c>
      <c r="H11" s="18">
        <f t="shared" si="1"/>
        <v>-6.9368774928120445</v>
      </c>
      <c r="I11" s="16">
        <f>'[1]2011년'!D11</f>
        <v>102843696</v>
      </c>
      <c r="J11" s="16">
        <f>'[1]10월'!J11+D11</f>
        <v>92679550</v>
      </c>
      <c r="K11" s="17">
        <f>'[1]10월'!K11+F11</f>
        <v>98572276</v>
      </c>
      <c r="L11" s="18">
        <f t="shared" si="2"/>
        <v>6.3581728655350673</v>
      </c>
      <c r="M11" s="20">
        <f>K11/$K$5*100</f>
        <v>51.587048019618855</v>
      </c>
      <c r="O11" s="62"/>
      <c r="P11" s="69" t="s">
        <v>14</v>
      </c>
      <c r="Q11" s="70"/>
      <c r="R11" s="15">
        <f>'[1]2011년'!AF11</f>
        <v>2365924</v>
      </c>
      <c r="S11" s="16">
        <f>'[1]2012년'!AE11</f>
        <v>2942644</v>
      </c>
      <c r="T11" s="17">
        <f>'[1]2012년'!AF11</f>
        <v>3586018</v>
      </c>
      <c r="U11" s="18">
        <f t="shared" si="3"/>
        <v>51.569450244386559</v>
      </c>
      <c r="V11" s="18">
        <f t="shared" si="4"/>
        <v>21.863806834941641</v>
      </c>
      <c r="W11" s="16">
        <f>'[1]2011년'!U11</f>
        <v>30294876</v>
      </c>
      <c r="X11" s="16">
        <f>'[1]10월'!X11+R11</f>
        <v>27714103</v>
      </c>
      <c r="Y11" s="17">
        <f>'[1]10월'!Y11+T11</f>
        <v>30342932</v>
      </c>
      <c r="Z11" s="18">
        <f t="shared" si="5"/>
        <v>9.4855279999500652</v>
      </c>
      <c r="AA11" s="20">
        <f>Y11/$Y$5*100</f>
        <v>99.747991360304894</v>
      </c>
      <c r="AC11" s="62"/>
      <c r="AD11" s="69" t="s">
        <v>14</v>
      </c>
      <c r="AE11" s="70"/>
      <c r="AF11" s="15">
        <f>'[1]2011년'!AW11</f>
        <v>6292005</v>
      </c>
      <c r="AG11" s="16">
        <f>'[1]2012년'!AV11</f>
        <v>6982643</v>
      </c>
      <c r="AH11" s="17">
        <f>'[1]2012년'!AW11</f>
        <v>5650764</v>
      </c>
      <c r="AI11" s="18">
        <f t="shared" si="6"/>
        <v>-10.191361894976254</v>
      </c>
      <c r="AJ11" s="18">
        <f t="shared" si="7"/>
        <v>-19.074138546106397</v>
      </c>
      <c r="AK11" s="16">
        <f>'[1]2011년'!AL11</f>
        <v>72548820</v>
      </c>
      <c r="AL11" s="16">
        <f>'[1]10월'!AL11+AF11</f>
        <v>64965447</v>
      </c>
      <c r="AM11" s="17">
        <f>'[1]10월'!AM11+AH11</f>
        <v>68229344</v>
      </c>
      <c r="AN11" s="18">
        <f t="shared" si="8"/>
        <v>5.0240507080633137</v>
      </c>
      <c r="AO11" s="20">
        <f>AM11/$AM$5*100</f>
        <v>42.468181841975728</v>
      </c>
    </row>
    <row r="12" spans="1:41" ht="30" customHeight="1">
      <c r="A12" s="62"/>
      <c r="B12" s="50"/>
      <c r="C12" s="22" t="s">
        <v>15</v>
      </c>
      <c r="D12" s="15">
        <f>'[1]2011년'!O12</f>
        <v>5607355</v>
      </c>
      <c r="E12" s="16">
        <f>'[1]2012년'!N12</f>
        <v>7198411</v>
      </c>
      <c r="F12" s="17">
        <f>'[1]2012년'!O12</f>
        <v>6263672</v>
      </c>
      <c r="G12" s="18">
        <f t="shared" si="0"/>
        <v>11.704573725045051</v>
      </c>
      <c r="H12" s="18">
        <f t="shared" si="1"/>
        <v>-12.985351906135961</v>
      </c>
      <c r="I12" s="16">
        <f>'[1]2011년'!D12</f>
        <v>65943368</v>
      </c>
      <c r="J12" s="16">
        <f>'[1]10월'!J12+D12</f>
        <v>59888272</v>
      </c>
      <c r="K12" s="17">
        <f>'[1]10월'!K12+F12</f>
        <v>64396229</v>
      </c>
      <c r="L12" s="18">
        <f t="shared" si="2"/>
        <v>7.5272784628015188</v>
      </c>
      <c r="M12" s="20">
        <f>K12/$K$6*100</f>
        <v>53.409066904139713</v>
      </c>
      <c r="O12" s="62"/>
      <c r="P12" s="50"/>
      <c r="Q12" s="22" t="s">
        <v>15</v>
      </c>
      <c r="R12" s="15">
        <f>'[1]2011년'!AF12</f>
        <v>512247</v>
      </c>
      <c r="S12" s="16">
        <f>'[1]2012년'!AE12</f>
        <v>1073807</v>
      </c>
      <c r="T12" s="17">
        <f>'[1]2012년'!AF12</f>
        <v>1423145</v>
      </c>
      <c r="U12" s="18">
        <f t="shared" si="3"/>
        <v>177.82397944741501</v>
      </c>
      <c r="V12" s="18">
        <f t="shared" si="4"/>
        <v>32.532661828429127</v>
      </c>
      <c r="W12" s="16">
        <f>'[1]2011년'!U12</f>
        <v>6225570</v>
      </c>
      <c r="X12" s="16">
        <f>'[1]10월'!X12+R12</f>
        <v>5665943</v>
      </c>
      <c r="Y12" s="17">
        <f>'[1]10월'!Y12+T12</f>
        <v>8287256</v>
      </c>
      <c r="Z12" s="18">
        <f t="shared" si="5"/>
        <v>46.264372938449952</v>
      </c>
      <c r="AA12" s="20">
        <f>Y12/$Y$6*100</f>
        <v>100</v>
      </c>
      <c r="AC12" s="62"/>
      <c r="AD12" s="50"/>
      <c r="AE12" s="22" t="s">
        <v>15</v>
      </c>
      <c r="AF12" s="15">
        <f>'[1]2011년'!AW12</f>
        <v>5095108</v>
      </c>
      <c r="AG12" s="16">
        <f>'[1]2012년'!AV12</f>
        <v>6124604</v>
      </c>
      <c r="AH12" s="17">
        <f>'[1]2012년'!AW12</f>
        <v>4840527</v>
      </c>
      <c r="AI12" s="18">
        <f t="shared" si="6"/>
        <v>-4.996577108865992</v>
      </c>
      <c r="AJ12" s="18">
        <f t="shared" si="7"/>
        <v>-20.96587795717079</v>
      </c>
      <c r="AK12" s="16">
        <f>'[1]2011년'!AL12</f>
        <v>59717798</v>
      </c>
      <c r="AL12" s="16">
        <f>'[1]10월'!AL12+AF12</f>
        <v>54222329</v>
      </c>
      <c r="AM12" s="17">
        <f>'[1]10월'!AM12+AH12</f>
        <v>56108973</v>
      </c>
      <c r="AN12" s="18">
        <f t="shared" si="8"/>
        <v>3.4794595414741565</v>
      </c>
      <c r="AO12" s="20">
        <f>AM12/$AM$6*100</f>
        <v>49.970381030728731</v>
      </c>
    </row>
    <row r="13" spans="1:41" ht="30" customHeight="1">
      <c r="A13" s="62"/>
      <c r="B13" s="50"/>
      <c r="C13" s="22" t="s">
        <v>16</v>
      </c>
      <c r="D13" s="15">
        <f>'[1]2011년'!O13</f>
        <v>2138205</v>
      </c>
      <c r="E13" s="16">
        <f>'[1]2012년'!N13</f>
        <v>2103382</v>
      </c>
      <c r="F13" s="17">
        <f>'[1]2012년'!O13</f>
        <v>2091914</v>
      </c>
      <c r="G13" s="18">
        <f t="shared" si="0"/>
        <v>-2.1649467660958663</v>
      </c>
      <c r="H13" s="18">
        <f t="shared" si="1"/>
        <v>-0.54521717881013387</v>
      </c>
      <c r="I13" s="16">
        <f>'[1]2011년'!D13</f>
        <v>26512316</v>
      </c>
      <c r="J13" s="16">
        <f>'[1]10월'!J13+D13</f>
        <v>24056868</v>
      </c>
      <c r="K13" s="17">
        <f>'[1]10월'!K13+F13</f>
        <v>24652803</v>
      </c>
      <c r="L13" s="18">
        <f t="shared" si="2"/>
        <v>2.4771927916801104</v>
      </c>
      <c r="M13" s="20">
        <f>K13/$K$7*100</f>
        <v>51.208217625094157</v>
      </c>
      <c r="O13" s="62"/>
      <c r="P13" s="50"/>
      <c r="Q13" s="22" t="s">
        <v>16</v>
      </c>
      <c r="R13" s="15">
        <f>'[1]2011년'!AF13</f>
        <v>1371793</v>
      </c>
      <c r="S13" s="16">
        <f>'[1]2012년'!AE13</f>
        <v>1455110</v>
      </c>
      <c r="T13" s="17">
        <f>'[1]2012년'!AF13</f>
        <v>1509669</v>
      </c>
      <c r="U13" s="18">
        <f t="shared" si="3"/>
        <v>10.050787545934398</v>
      </c>
      <c r="V13" s="18">
        <f t="shared" si="4"/>
        <v>3.7494759846334631</v>
      </c>
      <c r="W13" s="16">
        <f>'[1]2011년'!U13</f>
        <v>17546523</v>
      </c>
      <c r="X13" s="16">
        <f>'[1]10월'!X13+R13</f>
        <v>16062684</v>
      </c>
      <c r="Y13" s="17">
        <f>'[1]10월'!Y13+T13</f>
        <v>16648682</v>
      </c>
      <c r="Z13" s="18">
        <f t="shared" si="5"/>
        <v>3.6481947848815253</v>
      </c>
      <c r="AA13" s="20">
        <f>Y13/$Y$7*100</f>
        <v>99.541653617606144</v>
      </c>
      <c r="AC13" s="62"/>
      <c r="AD13" s="50"/>
      <c r="AE13" s="22" t="s">
        <v>16</v>
      </c>
      <c r="AF13" s="15">
        <f>'[1]2011년'!AW13</f>
        <v>766412</v>
      </c>
      <c r="AG13" s="16">
        <f>'[1]2012년'!AV13</f>
        <v>648272</v>
      </c>
      <c r="AH13" s="17">
        <f>'[1]2012년'!AW13</f>
        <v>582245</v>
      </c>
      <c r="AI13" s="18">
        <f t="shared" si="6"/>
        <v>-24.029764669655478</v>
      </c>
      <c r="AJ13" s="18">
        <f t="shared" si="7"/>
        <v>-10.185076634499097</v>
      </c>
      <c r="AK13" s="16">
        <f>'[1]2011년'!AL13</f>
        <v>8965793</v>
      </c>
      <c r="AL13" s="16">
        <f>'[1]10월'!AL13+AF13</f>
        <v>7994184</v>
      </c>
      <c r="AM13" s="17">
        <f>'[1]10월'!AM13+AH13</f>
        <v>8004121</v>
      </c>
      <c r="AN13" s="18">
        <f t="shared" si="8"/>
        <v>0.12430286818516834</v>
      </c>
      <c r="AO13" s="20">
        <f>AM13/$AM$7*100</f>
        <v>25.477088998205012</v>
      </c>
    </row>
    <row r="14" spans="1:41" ht="30" customHeight="1">
      <c r="A14" s="62"/>
      <c r="B14" s="50"/>
      <c r="C14" s="22" t="s">
        <v>17</v>
      </c>
      <c r="D14" s="15">
        <f>'[1]2011년'!O14</f>
        <v>912369</v>
      </c>
      <c r="E14" s="16">
        <f>'[1]2012년'!N14</f>
        <v>623494</v>
      </c>
      <c r="F14" s="17">
        <f>'[1]2012년'!O14</f>
        <v>881196</v>
      </c>
      <c r="G14" s="18">
        <f t="shared" si="0"/>
        <v>-3.4167096865412958</v>
      </c>
      <c r="H14" s="18">
        <f t="shared" si="1"/>
        <v>41.33191337847677</v>
      </c>
      <c r="I14" s="16">
        <f>'[1]2011년'!D14</f>
        <v>10388012</v>
      </c>
      <c r="J14" s="16">
        <f>'[1]10월'!J14+D14</f>
        <v>8734410</v>
      </c>
      <c r="K14" s="17">
        <f>'[1]10월'!K14+F14</f>
        <v>9523244</v>
      </c>
      <c r="L14" s="18">
        <f t="shared" si="2"/>
        <v>9.0313369763956644</v>
      </c>
      <c r="M14" s="20">
        <f>K14/$K$8*100</f>
        <v>42.5800459090826</v>
      </c>
      <c r="O14" s="62"/>
      <c r="P14" s="50"/>
      <c r="Q14" s="22" t="s">
        <v>17</v>
      </c>
      <c r="R14" s="15">
        <f>'[1]2011년'!AF14</f>
        <v>481884</v>
      </c>
      <c r="S14" s="16">
        <f>'[1]2012년'!AE14</f>
        <v>413727</v>
      </c>
      <c r="T14" s="17">
        <f>'[1]2012년'!AF14</f>
        <v>653204</v>
      </c>
      <c r="U14" s="18">
        <f t="shared" si="3"/>
        <v>35.552124577699203</v>
      </c>
      <c r="V14" s="18">
        <f t="shared" si="4"/>
        <v>57.882855119438659</v>
      </c>
      <c r="W14" s="16">
        <f>'[1]2011년'!U14</f>
        <v>6522783</v>
      </c>
      <c r="X14" s="16">
        <f>'[1]10월'!X14+R14</f>
        <v>5985476</v>
      </c>
      <c r="Y14" s="17">
        <f>'[1]10월'!Y14+T14</f>
        <v>5406994</v>
      </c>
      <c r="Z14" s="18">
        <f t="shared" si="5"/>
        <v>-9.6647618334782379</v>
      </c>
      <c r="AA14" s="20">
        <f>Y14/$Y$8*100</f>
        <v>100</v>
      </c>
      <c r="AC14" s="62"/>
      <c r="AD14" s="50"/>
      <c r="AE14" s="22" t="s">
        <v>17</v>
      </c>
      <c r="AF14" s="15">
        <f>'[1]2011년'!AW14</f>
        <v>430485</v>
      </c>
      <c r="AG14" s="16">
        <f>'[1]2012년'!AV14</f>
        <v>209767</v>
      </c>
      <c r="AH14" s="17">
        <f>'[1]2012년'!AW14</f>
        <v>227992</v>
      </c>
      <c r="AI14" s="18">
        <f t="shared" si="6"/>
        <v>-47.038340476439366</v>
      </c>
      <c r="AJ14" s="18">
        <f t="shared" si="7"/>
        <v>8.6882112057663932</v>
      </c>
      <c r="AK14" s="16">
        <f>'[1]2011년'!AL14</f>
        <v>3865229</v>
      </c>
      <c r="AL14" s="16">
        <f>'[1]10월'!AL14+AF14</f>
        <v>2748934</v>
      </c>
      <c r="AM14" s="17">
        <f>'[1]10월'!AM14+AH14</f>
        <v>4116250</v>
      </c>
      <c r="AN14" s="18">
        <f t="shared" si="8"/>
        <v>49.739862797724498</v>
      </c>
      <c r="AO14" s="20">
        <f>AM14/$AM$8*100</f>
        <v>24.272467253176355</v>
      </c>
    </row>
    <row r="15" spans="1:41" ht="30" customHeight="1" thickBot="1">
      <c r="A15" s="63"/>
      <c r="B15" s="60" t="s">
        <v>18</v>
      </c>
      <c r="C15" s="61"/>
      <c r="D15" s="23">
        <f>'[1]2011년'!O15</f>
        <v>1337680</v>
      </c>
      <c r="E15" s="24">
        <f>'[1]2012년'!N15</f>
        <v>1215540</v>
      </c>
      <c r="F15" s="25">
        <f>'[1]2012년'!O15</f>
        <v>1268264</v>
      </c>
      <c r="G15" s="26">
        <f t="shared" si="0"/>
        <v>-5.1892829376233465</v>
      </c>
      <c r="H15" s="26">
        <f t="shared" si="1"/>
        <v>4.3374960922717491</v>
      </c>
      <c r="I15" s="24">
        <f>'[1]2011년'!D15</f>
        <v>14954346</v>
      </c>
      <c r="J15" s="24">
        <f>'[1]10월'!J15+D15</f>
        <v>13719087</v>
      </c>
      <c r="K15" s="25">
        <f>'[1]10월'!K15+F15</f>
        <v>14356698</v>
      </c>
      <c r="L15" s="26">
        <f t="shared" si="2"/>
        <v>4.6476197723653172</v>
      </c>
      <c r="M15" s="28">
        <f>K15/$K$9*100</f>
        <v>48.792339553702988</v>
      </c>
      <c r="O15" s="63"/>
      <c r="P15" s="60" t="s">
        <v>18</v>
      </c>
      <c r="Q15" s="61"/>
      <c r="R15" s="23">
        <f>'[1]2011년'!AF15</f>
        <v>9883</v>
      </c>
      <c r="S15" s="24">
        <f>'[1]2012년'!AE15</f>
        <v>1600</v>
      </c>
      <c r="T15" s="25">
        <f>'[1]2012년'!AF15</f>
        <v>650</v>
      </c>
      <c r="U15" s="26">
        <f t="shared" si="3"/>
        <v>-93.423049681270868</v>
      </c>
      <c r="V15" s="26">
        <f t="shared" si="4"/>
        <v>-59.375</v>
      </c>
      <c r="W15" s="24">
        <f>'[1]2011년'!U15</f>
        <v>139309</v>
      </c>
      <c r="X15" s="24">
        <f>'[1]10월'!X15+R15</f>
        <v>125523</v>
      </c>
      <c r="Y15" s="25">
        <f>'[1]10월'!Y15+T15</f>
        <v>47289</v>
      </c>
      <c r="Z15" s="26">
        <f t="shared" si="5"/>
        <v>-62.326426232642625</v>
      </c>
      <c r="AA15" s="28">
        <f>Y15/$Y$9*100</f>
        <v>100</v>
      </c>
      <c r="AC15" s="63"/>
      <c r="AD15" s="60" t="s">
        <v>18</v>
      </c>
      <c r="AE15" s="61"/>
      <c r="AF15" s="23">
        <f>'[1]2011년'!AW15</f>
        <v>1327797</v>
      </c>
      <c r="AG15" s="24">
        <f>'[1]2012년'!AV15</f>
        <v>1213940</v>
      </c>
      <c r="AH15" s="25">
        <f>'[1]2012년'!AW15</f>
        <v>1267614</v>
      </c>
      <c r="AI15" s="26">
        <f t="shared" si="6"/>
        <v>-4.5325452610602355</v>
      </c>
      <c r="AJ15" s="26">
        <f t="shared" si="7"/>
        <v>4.4214705833896204</v>
      </c>
      <c r="AK15" s="24">
        <f>'[1]2011년'!AL15</f>
        <v>14815037</v>
      </c>
      <c r="AL15" s="24">
        <f>'[1]10월'!AL15+AF15</f>
        <v>13593564</v>
      </c>
      <c r="AM15" s="25">
        <f>'[1]10월'!AM15+AH15</f>
        <v>14309409</v>
      </c>
      <c r="AN15" s="26">
        <f t="shared" si="8"/>
        <v>5.2660582611006248</v>
      </c>
      <c r="AO15" s="28">
        <f>AM15/$AM$9*100</f>
        <v>48.709908532221334</v>
      </c>
    </row>
    <row r="16" spans="1:41" ht="30" customHeight="1">
      <c r="A16" s="66" t="s">
        <v>30</v>
      </c>
      <c r="B16" s="67" t="s">
        <v>13</v>
      </c>
      <c r="C16" s="68"/>
      <c r="D16" s="45">
        <f>'[1]2011년'!O16</f>
        <v>7707331</v>
      </c>
      <c r="E16" s="46">
        <f>'[1]2012년'!N16</f>
        <v>9704190</v>
      </c>
      <c r="F16" s="47">
        <f>'[1]2012년'!O16</f>
        <v>9983463</v>
      </c>
      <c r="G16" s="48">
        <f t="shared" si="0"/>
        <v>29.532039041790199</v>
      </c>
      <c r="H16" s="48">
        <f t="shared" si="1"/>
        <v>2.8778599759485388</v>
      </c>
      <c r="I16" s="46">
        <f>'[1]2011년'!D16</f>
        <v>102130419</v>
      </c>
      <c r="J16" s="46">
        <f>'[1]10월'!J16+D16</f>
        <v>93226636</v>
      </c>
      <c r="K16" s="47">
        <f>'[1]10월'!K16+F16</f>
        <v>102532995</v>
      </c>
      <c r="L16" s="48">
        <f t="shared" si="2"/>
        <v>9.9825107923018948</v>
      </c>
      <c r="M16" s="53">
        <f>K16/$K$4*100</f>
        <v>46.499468056272484</v>
      </c>
      <c r="O16" s="66" t="s">
        <v>30</v>
      </c>
      <c r="P16" s="67" t="s">
        <v>13</v>
      </c>
      <c r="Q16" s="68"/>
      <c r="R16" s="45">
        <f>'[1]2011년'!AF16</f>
        <v>2994</v>
      </c>
      <c r="S16" s="46">
        <f>'[1]2012년'!AE16</f>
        <v>8716</v>
      </c>
      <c r="T16" s="47">
        <f>'[1]2012년'!AF16</f>
        <v>909</v>
      </c>
      <c r="U16" s="48">
        <f t="shared" si="3"/>
        <v>-69.639278557114224</v>
      </c>
      <c r="V16" s="48">
        <f t="shared" si="4"/>
        <v>-89.570904084442404</v>
      </c>
      <c r="W16" s="46">
        <f>'[1]2011년'!U16</f>
        <v>149820</v>
      </c>
      <c r="X16" s="46">
        <f>'[1]10월'!X16+R16</f>
        <v>141548</v>
      </c>
      <c r="Y16" s="47">
        <f>'[1]10월'!Y16+T16</f>
        <v>76660</v>
      </c>
      <c r="Z16" s="48">
        <f t="shared" si="5"/>
        <v>-45.841693277192185</v>
      </c>
      <c r="AA16" s="53">
        <f>Y16/$Y$4*100</f>
        <v>0.25161748588573934</v>
      </c>
      <c r="AC16" s="66" t="s">
        <v>30</v>
      </c>
      <c r="AD16" s="67" t="s">
        <v>13</v>
      </c>
      <c r="AE16" s="68"/>
      <c r="AF16" s="45">
        <f>'[1]2011년'!AW16</f>
        <v>7704337</v>
      </c>
      <c r="AG16" s="46">
        <f>'[1]2012년'!AV16</f>
        <v>9695474</v>
      </c>
      <c r="AH16" s="47">
        <f>'[1]2012년'!AW16</f>
        <v>9982554</v>
      </c>
      <c r="AI16" s="48">
        <f t="shared" si="6"/>
        <v>29.570578234051794</v>
      </c>
      <c r="AJ16" s="48">
        <f t="shared" si="7"/>
        <v>2.9609692109947332</v>
      </c>
      <c r="AK16" s="46">
        <f>'[1]2011년'!AL16</f>
        <v>101980599</v>
      </c>
      <c r="AL16" s="46">
        <f>'[1]10월'!AL16+AF16</f>
        <v>93085088</v>
      </c>
      <c r="AM16" s="47">
        <f>'[1]10월'!AM16+AH16</f>
        <v>102456335</v>
      </c>
      <c r="AN16" s="48">
        <f t="shared" si="8"/>
        <v>10.067398765310287</v>
      </c>
      <c r="AO16" s="53">
        <f>AM16/$AM$4*100</f>
        <v>53.91397123037904</v>
      </c>
    </row>
    <row r="17" spans="1:41" ht="30" customHeight="1">
      <c r="A17" s="62"/>
      <c r="B17" s="69" t="s">
        <v>14</v>
      </c>
      <c r="C17" s="70"/>
      <c r="D17" s="15">
        <f>'[1]2011년'!O17</f>
        <v>6424138</v>
      </c>
      <c r="E17" s="16">
        <f>'[1]2012년'!N17</f>
        <v>8509838</v>
      </c>
      <c r="F17" s="17">
        <f>'[1]2012년'!O17</f>
        <v>8634567</v>
      </c>
      <c r="G17" s="18">
        <f t="shared" si="0"/>
        <v>34.408180521651303</v>
      </c>
      <c r="H17" s="18">
        <f t="shared" si="1"/>
        <v>1.4657035774358889</v>
      </c>
      <c r="I17" s="16">
        <f>'[1]2011년'!D17</f>
        <v>86481280</v>
      </c>
      <c r="J17" s="16">
        <f>'[1]10월'!J17+D17</f>
        <v>78923423</v>
      </c>
      <c r="K17" s="17">
        <f>'[1]10월'!K17+F17</f>
        <v>88281348</v>
      </c>
      <c r="L17" s="18">
        <f t="shared" si="2"/>
        <v>11.856967987817768</v>
      </c>
      <c r="M17" s="20">
        <f>K17/$K$5*100</f>
        <v>46.201369424732391</v>
      </c>
      <c r="O17" s="62"/>
      <c r="P17" s="69" t="s">
        <v>14</v>
      </c>
      <c r="Q17" s="70"/>
      <c r="R17" s="15">
        <f>'[1]2011년'!AF17</f>
        <v>2994</v>
      </c>
      <c r="S17" s="16">
        <f>'[1]2012년'!AE17</f>
        <v>8716</v>
      </c>
      <c r="T17" s="17">
        <f>'[1]2012년'!AF17</f>
        <v>909</v>
      </c>
      <c r="U17" s="18">
        <f t="shared" si="3"/>
        <v>-69.639278557114224</v>
      </c>
      <c r="V17" s="18">
        <f t="shared" si="4"/>
        <v>-89.570904084442404</v>
      </c>
      <c r="W17" s="16">
        <f>'[1]2011년'!U17</f>
        <v>149820</v>
      </c>
      <c r="X17" s="16">
        <f>'[1]10월'!X17+R17</f>
        <v>141548</v>
      </c>
      <c r="Y17" s="17">
        <f>'[1]10월'!Y17+T17</f>
        <v>76660</v>
      </c>
      <c r="Z17" s="18">
        <f t="shared" si="5"/>
        <v>-45.841693277192185</v>
      </c>
      <c r="AA17" s="20">
        <f>Y17/$Y$5*100</f>
        <v>0.25200863969510173</v>
      </c>
      <c r="AC17" s="62"/>
      <c r="AD17" s="69" t="s">
        <v>14</v>
      </c>
      <c r="AE17" s="70"/>
      <c r="AF17" s="15">
        <f>'[1]2011년'!AW17</f>
        <v>6421144</v>
      </c>
      <c r="AG17" s="16">
        <f>'[1]2012년'!AV17</f>
        <v>8501122</v>
      </c>
      <c r="AH17" s="17">
        <f>'[1]2012년'!AW17</f>
        <v>8633658</v>
      </c>
      <c r="AI17" s="18">
        <f t="shared" si="6"/>
        <v>34.456694944078492</v>
      </c>
      <c r="AJ17" s="18">
        <f t="shared" si="7"/>
        <v>1.5590412653764929</v>
      </c>
      <c r="AK17" s="16">
        <f>'[1]2011년'!AL17</f>
        <v>86331460</v>
      </c>
      <c r="AL17" s="16">
        <f>'[1]10월'!AL17+AF17</f>
        <v>78781875</v>
      </c>
      <c r="AM17" s="17">
        <f>'[1]10월'!AM17+AH17</f>
        <v>88204688</v>
      </c>
      <c r="AN17" s="18">
        <f t="shared" si="8"/>
        <v>11.960635615742831</v>
      </c>
      <c r="AO17" s="20">
        <f>AM17/$AM$5*100</f>
        <v>54.901491201479736</v>
      </c>
    </row>
    <row r="18" spans="1:41" ht="30" customHeight="1">
      <c r="A18" s="62"/>
      <c r="B18" s="50"/>
      <c r="C18" s="22" t="s">
        <v>15</v>
      </c>
      <c r="D18" s="15">
        <f>'[1]2011년'!O18</f>
        <v>4000304</v>
      </c>
      <c r="E18" s="16">
        <f>'[1]2012년'!N18</f>
        <v>5043799</v>
      </c>
      <c r="F18" s="17">
        <f>'[1]2012년'!O18</f>
        <v>5767372</v>
      </c>
      <c r="G18" s="18">
        <f t="shared" si="0"/>
        <v>44.173342825945241</v>
      </c>
      <c r="H18" s="18">
        <f t="shared" si="1"/>
        <v>14.345793716204795</v>
      </c>
      <c r="I18" s="16">
        <f>'[1]2011년'!D18</f>
        <v>59485902</v>
      </c>
      <c r="J18" s="16">
        <f>'[1]10월'!J18+D18</f>
        <v>54767478</v>
      </c>
      <c r="K18" s="17">
        <f>'[1]10월'!K18+F18</f>
        <v>56044884</v>
      </c>
      <c r="L18" s="18">
        <f t="shared" si="2"/>
        <v>2.3324170596279856</v>
      </c>
      <c r="M18" s="20">
        <f>K18/$K$6*100</f>
        <v>46.482612501902082</v>
      </c>
      <c r="O18" s="62"/>
      <c r="P18" s="50"/>
      <c r="Q18" s="22" t="s">
        <v>15</v>
      </c>
      <c r="R18" s="15">
        <f>'[1]2011년'!AF18</f>
        <v>0</v>
      </c>
      <c r="S18" s="16">
        <f>'[1]2012년'!AE18</f>
        <v>0</v>
      </c>
      <c r="T18" s="17">
        <f>'[1]2012년'!AF18</f>
        <v>0</v>
      </c>
      <c r="U18" s="18" t="e">
        <f t="shared" si="3"/>
        <v>#DIV/0!</v>
      </c>
      <c r="V18" s="18" t="e">
        <f t="shared" si="4"/>
        <v>#DIV/0!</v>
      </c>
      <c r="W18" s="16">
        <f>'[1]2011년'!U18</f>
        <v>0</v>
      </c>
      <c r="X18" s="16">
        <f>'[1]10월'!X18+R18</f>
        <v>0</v>
      </c>
      <c r="Y18" s="17">
        <f>'[1]10월'!Y18+T18</f>
        <v>0</v>
      </c>
      <c r="Z18" s="18" t="e">
        <f t="shared" si="5"/>
        <v>#DIV/0!</v>
      </c>
      <c r="AA18" s="20">
        <f>Y18/$Y$6*100</f>
        <v>0</v>
      </c>
      <c r="AC18" s="62"/>
      <c r="AD18" s="50"/>
      <c r="AE18" s="22" t="s">
        <v>15</v>
      </c>
      <c r="AF18" s="15">
        <f>'[1]2011년'!AW18</f>
        <v>4000304</v>
      </c>
      <c r="AG18" s="16">
        <f>'[1]2012년'!AV18</f>
        <v>5043799</v>
      </c>
      <c r="AH18" s="17">
        <f>'[1]2012년'!AW18</f>
        <v>5767372</v>
      </c>
      <c r="AI18" s="18">
        <f t="shared" si="6"/>
        <v>44.173342825945241</v>
      </c>
      <c r="AJ18" s="18">
        <f t="shared" si="7"/>
        <v>14.345793716204795</v>
      </c>
      <c r="AK18" s="16">
        <f>'[1]2011년'!AL18</f>
        <v>59485902</v>
      </c>
      <c r="AL18" s="16">
        <f>'[1]10월'!AL18+AF18</f>
        <v>54767478</v>
      </c>
      <c r="AM18" s="17">
        <f>'[1]10월'!AM18+AH18</f>
        <v>56044884</v>
      </c>
      <c r="AN18" s="18">
        <f t="shared" si="8"/>
        <v>2.3324170596279856</v>
      </c>
      <c r="AO18" s="20">
        <f>AM18/$AM$6*100</f>
        <v>49.913303676098153</v>
      </c>
    </row>
    <row r="19" spans="1:41" ht="30" customHeight="1">
      <c r="A19" s="62"/>
      <c r="B19" s="50"/>
      <c r="C19" s="22" t="s">
        <v>16</v>
      </c>
      <c r="D19" s="15">
        <f>'[1]2011년'!O19</f>
        <v>2294568</v>
      </c>
      <c r="E19" s="16">
        <f>'[1]2012년'!N19</f>
        <v>2580070</v>
      </c>
      <c r="F19" s="17">
        <f>'[1]2012년'!O19</f>
        <v>2433196</v>
      </c>
      <c r="G19" s="18">
        <f t="shared" si="0"/>
        <v>6.0415729671119038</v>
      </c>
      <c r="H19" s="18">
        <f t="shared" si="1"/>
        <v>-5.6926362463033939</v>
      </c>
      <c r="I19" s="16">
        <f>'[1]2011년'!D19</f>
        <v>25829496</v>
      </c>
      <c r="J19" s="16">
        <f>'[1]10월'!J19+D19</f>
        <v>23233081</v>
      </c>
      <c r="K19" s="17">
        <f>'[1]10월'!K19+F19</f>
        <v>23483069</v>
      </c>
      <c r="L19" s="18">
        <f t="shared" si="2"/>
        <v>1.0760002084958131</v>
      </c>
      <c r="M19" s="20">
        <f>K19/$K$7*100</f>
        <v>48.778473906480414</v>
      </c>
      <c r="O19" s="62"/>
      <c r="P19" s="50"/>
      <c r="Q19" s="22" t="s">
        <v>16</v>
      </c>
      <c r="R19" s="15">
        <f>'[1]2011년'!AF19</f>
        <v>2994</v>
      </c>
      <c r="S19" s="16">
        <f>'[1]2012년'!AE19</f>
        <v>8716</v>
      </c>
      <c r="T19" s="17">
        <f>'[1]2012년'!AF19</f>
        <v>909</v>
      </c>
      <c r="U19" s="18">
        <f t="shared" si="3"/>
        <v>-69.639278557114224</v>
      </c>
      <c r="V19" s="18">
        <f t="shared" si="4"/>
        <v>-89.570904084442404</v>
      </c>
      <c r="W19" s="16">
        <f>'[1]2011년'!U19</f>
        <v>149820</v>
      </c>
      <c r="X19" s="16">
        <f>'[1]10월'!X19+R19</f>
        <v>141548</v>
      </c>
      <c r="Y19" s="17">
        <f>'[1]10월'!Y19+T19</f>
        <v>76660</v>
      </c>
      <c r="Z19" s="18">
        <f t="shared" si="5"/>
        <v>-45.841693277192185</v>
      </c>
      <c r="AA19" s="20">
        <f>Y19/$Y$7*100</f>
        <v>0.45834638239385478</v>
      </c>
      <c r="AC19" s="62"/>
      <c r="AD19" s="50"/>
      <c r="AE19" s="22" t="s">
        <v>16</v>
      </c>
      <c r="AF19" s="15">
        <f>'[1]2011년'!AW19</f>
        <v>2291574</v>
      </c>
      <c r="AG19" s="16">
        <f>'[1]2012년'!AV19</f>
        <v>2571354</v>
      </c>
      <c r="AH19" s="17">
        <f>'[1]2012년'!AW19</f>
        <v>2432287</v>
      </c>
      <c r="AI19" s="18">
        <f t="shared" si="6"/>
        <v>6.1404519339109243</v>
      </c>
      <c r="AJ19" s="18">
        <f t="shared" si="7"/>
        <v>-5.4083179523317284</v>
      </c>
      <c r="AK19" s="16">
        <f>'[1]2011년'!AL19</f>
        <v>25679676</v>
      </c>
      <c r="AL19" s="16">
        <f>'[1]10월'!AL19+AF19</f>
        <v>23091533</v>
      </c>
      <c r="AM19" s="17">
        <f>'[1]10월'!AM19+AH19</f>
        <v>23406409</v>
      </c>
      <c r="AN19" s="18">
        <f t="shared" si="8"/>
        <v>1.3635993764467713</v>
      </c>
      <c r="AO19" s="20">
        <f>AM19/$AM$7*100</f>
        <v>74.502517543323847</v>
      </c>
    </row>
    <row r="20" spans="1:41" ht="30" customHeight="1">
      <c r="A20" s="62"/>
      <c r="B20" s="50"/>
      <c r="C20" s="22" t="s">
        <v>17</v>
      </c>
      <c r="D20" s="15">
        <f>'[1]2011년'!O20</f>
        <v>129266</v>
      </c>
      <c r="E20" s="16">
        <f>'[1]2012년'!N20</f>
        <v>885969</v>
      </c>
      <c r="F20" s="17">
        <f>'[1]2012년'!O20</f>
        <v>433999</v>
      </c>
      <c r="G20" s="18">
        <f t="shared" si="0"/>
        <v>235.7410301239305</v>
      </c>
      <c r="H20" s="18">
        <f t="shared" si="1"/>
        <v>-51.014200271115577</v>
      </c>
      <c r="I20" s="16">
        <f>'[1]2011년'!D20</f>
        <v>1165882</v>
      </c>
      <c r="J20" s="16">
        <f>'[1]10월'!J20+D20</f>
        <v>922864</v>
      </c>
      <c r="K20" s="17">
        <f>'[1]10월'!K20+F20</f>
        <v>8753395</v>
      </c>
      <c r="L20" s="18">
        <f t="shared" si="2"/>
        <v>848.50324641550651</v>
      </c>
      <c r="M20" s="20">
        <f>K20/$K$8*100</f>
        <v>39.137919910519365</v>
      </c>
      <c r="O20" s="62"/>
      <c r="P20" s="50"/>
      <c r="Q20" s="22" t="s">
        <v>17</v>
      </c>
      <c r="R20" s="15">
        <f>'[1]2011년'!AF20</f>
        <v>0</v>
      </c>
      <c r="S20" s="16">
        <f>'[1]2012년'!AE20</f>
        <v>0</v>
      </c>
      <c r="T20" s="17">
        <f>'[1]2012년'!AF20</f>
        <v>0</v>
      </c>
      <c r="U20" s="18" t="e">
        <f t="shared" si="3"/>
        <v>#DIV/0!</v>
      </c>
      <c r="V20" s="18" t="e">
        <f t="shared" si="4"/>
        <v>#DIV/0!</v>
      </c>
      <c r="W20" s="16">
        <f>'[1]2011년'!U20</f>
        <v>0</v>
      </c>
      <c r="X20" s="16">
        <f>'[1]10월'!X20+R20</f>
        <v>0</v>
      </c>
      <c r="Y20" s="17">
        <f>'[1]10월'!Y20+T20</f>
        <v>0</v>
      </c>
      <c r="Z20" s="18" t="e">
        <f t="shared" si="5"/>
        <v>#DIV/0!</v>
      </c>
      <c r="AA20" s="20">
        <f>Y20/$Y$8*100</f>
        <v>0</v>
      </c>
      <c r="AC20" s="62"/>
      <c r="AD20" s="50"/>
      <c r="AE20" s="22" t="s">
        <v>17</v>
      </c>
      <c r="AF20" s="15">
        <f>'[1]2011년'!AW20</f>
        <v>129266</v>
      </c>
      <c r="AG20" s="16">
        <f>'[1]2012년'!AV20</f>
        <v>885969</v>
      </c>
      <c r="AH20" s="17">
        <f>'[1]2012년'!AW20</f>
        <v>433999</v>
      </c>
      <c r="AI20" s="18">
        <f t="shared" si="6"/>
        <v>235.7410301239305</v>
      </c>
      <c r="AJ20" s="18">
        <f t="shared" si="7"/>
        <v>-51.014200271115577</v>
      </c>
      <c r="AK20" s="16">
        <f>'[1]2011년'!AL20</f>
        <v>1165882</v>
      </c>
      <c r="AL20" s="16">
        <f>'[1]10월'!AL20+AF20</f>
        <v>922864</v>
      </c>
      <c r="AM20" s="17">
        <f>'[1]10월'!AM20+AH20</f>
        <v>8753395</v>
      </c>
      <c r="AN20" s="18">
        <f t="shared" si="8"/>
        <v>848.50324641550651</v>
      </c>
      <c r="AO20" s="20">
        <f>AM20/$AM$8*100</f>
        <v>51.616518309533589</v>
      </c>
    </row>
    <row r="21" spans="1:41" ht="30" customHeight="1" thickBot="1">
      <c r="A21" s="63"/>
      <c r="B21" s="60" t="s">
        <v>18</v>
      </c>
      <c r="C21" s="61"/>
      <c r="D21" s="23">
        <f>'[1]2011년'!O21</f>
        <v>1283193</v>
      </c>
      <c r="E21" s="24">
        <f>'[1]2012년'!N21</f>
        <v>1194352</v>
      </c>
      <c r="F21" s="25">
        <f>'[1]2012년'!O21</f>
        <v>1348896</v>
      </c>
      <c r="G21" s="26">
        <f t="shared" si="0"/>
        <v>5.1202741910219203</v>
      </c>
      <c r="H21" s="26">
        <f t="shared" si="1"/>
        <v>12.93956890430961</v>
      </c>
      <c r="I21" s="24">
        <f>'[1]2011년'!D21</f>
        <v>15649139</v>
      </c>
      <c r="J21" s="24">
        <f>'[1]10월'!J21+D21</f>
        <v>14303213</v>
      </c>
      <c r="K21" s="25">
        <f>'[1]10월'!K21+F21</f>
        <v>14251647</v>
      </c>
      <c r="L21" s="26">
        <f t="shared" si="2"/>
        <v>-0.36052039496300381</v>
      </c>
      <c r="M21" s="28">
        <f>K21/$K$9*100</f>
        <v>48.43531567102076</v>
      </c>
      <c r="O21" s="63"/>
      <c r="P21" s="60" t="s">
        <v>18</v>
      </c>
      <c r="Q21" s="61"/>
      <c r="R21" s="23">
        <f>'[1]2011년'!AF21</f>
        <v>0</v>
      </c>
      <c r="S21" s="24">
        <f>'[1]2012년'!AE21</f>
        <v>0</v>
      </c>
      <c r="T21" s="25">
        <f>'[1]2012년'!AF21</f>
        <v>0</v>
      </c>
      <c r="U21" s="26" t="e">
        <f t="shared" si="3"/>
        <v>#DIV/0!</v>
      </c>
      <c r="V21" s="26" t="e">
        <f t="shared" si="4"/>
        <v>#DIV/0!</v>
      </c>
      <c r="W21" s="24">
        <f>'[1]2011년'!U21</f>
        <v>0</v>
      </c>
      <c r="X21" s="24">
        <f>'[1]10월'!X21+R21</f>
        <v>0</v>
      </c>
      <c r="Y21" s="25">
        <f>'[1]10월'!Y21+T21</f>
        <v>0</v>
      </c>
      <c r="Z21" s="26" t="e">
        <f t="shared" si="5"/>
        <v>#DIV/0!</v>
      </c>
      <c r="AA21" s="28">
        <f>Y21/$Y$9*100</f>
        <v>0</v>
      </c>
      <c r="AC21" s="63"/>
      <c r="AD21" s="60" t="s">
        <v>18</v>
      </c>
      <c r="AE21" s="61"/>
      <c r="AF21" s="23">
        <f>'[1]2011년'!AW21</f>
        <v>1283193</v>
      </c>
      <c r="AG21" s="24">
        <f>'[1]2012년'!AV21</f>
        <v>1194352</v>
      </c>
      <c r="AH21" s="25">
        <f>'[1]2012년'!AW21</f>
        <v>1348896</v>
      </c>
      <c r="AI21" s="26">
        <f t="shared" si="6"/>
        <v>5.1202741910219203</v>
      </c>
      <c r="AJ21" s="26">
        <f t="shared" si="7"/>
        <v>12.93956890430961</v>
      </c>
      <c r="AK21" s="24">
        <f>'[1]2011년'!AL21</f>
        <v>15649139</v>
      </c>
      <c r="AL21" s="24">
        <f>'[1]10월'!AL21+AF21</f>
        <v>14303213</v>
      </c>
      <c r="AM21" s="25">
        <f>'[1]10월'!AM21+AH21</f>
        <v>14251647</v>
      </c>
      <c r="AN21" s="26">
        <f t="shared" si="8"/>
        <v>-0.36052039496300381</v>
      </c>
      <c r="AO21" s="28">
        <f>AM21/$AM$9*100</f>
        <v>48.5132839381072</v>
      </c>
    </row>
    <row r="22" spans="1:41" ht="30" customHeight="1">
      <c r="A22" s="62" t="s">
        <v>31</v>
      </c>
      <c r="B22" s="64" t="s">
        <v>13</v>
      </c>
      <c r="C22" s="65"/>
      <c r="D22" s="54">
        <f>'[1]2011년'!O22</f>
        <v>1228870</v>
      </c>
      <c r="E22" s="55">
        <f>'[1]2012년'!N22</f>
        <v>71363</v>
      </c>
      <c r="F22" s="56">
        <f>'[1]2012년'!O22</f>
        <v>78887</v>
      </c>
      <c r="G22" s="57">
        <f t="shared" si="0"/>
        <v>-93.580525197946088</v>
      </c>
      <c r="H22" s="57">
        <f t="shared" si="1"/>
        <v>10.543278729874018</v>
      </c>
      <c r="I22" s="55">
        <f>'[1]2011년'!D22</f>
        <v>13759334</v>
      </c>
      <c r="J22" s="55">
        <f>'[1]10월'!J22+D22</f>
        <v>12334972</v>
      </c>
      <c r="K22" s="56">
        <f>'[1]10월'!K22+F22</f>
        <v>5041618</v>
      </c>
      <c r="L22" s="57">
        <f t="shared" si="2"/>
        <v>-59.12744674248146</v>
      </c>
      <c r="M22" s="58">
        <f>K22/$K$4*100</f>
        <v>2.2864108782048973</v>
      </c>
      <c r="O22" s="66" t="s">
        <v>31</v>
      </c>
      <c r="P22" s="67" t="s">
        <v>13</v>
      </c>
      <c r="Q22" s="68"/>
      <c r="R22" s="45">
        <f>'[1]2011년'!AF22</f>
        <v>0</v>
      </c>
      <c r="S22" s="46">
        <f>'[1]2012년'!AE22</f>
        <v>0</v>
      </c>
      <c r="T22" s="47">
        <f>'[1]2012년'!AF22</f>
        <v>0</v>
      </c>
      <c r="U22" s="48" t="e">
        <f t="shared" si="3"/>
        <v>#DIV/0!</v>
      </c>
      <c r="V22" s="48" t="e">
        <f t="shared" si="4"/>
        <v>#DIV/0!</v>
      </c>
      <c r="W22" s="46">
        <f>'[1]2011년'!U22</f>
        <v>0</v>
      </c>
      <c r="X22" s="46">
        <f>'[1]10월'!X22+R22</f>
        <v>0</v>
      </c>
      <c r="Y22" s="47">
        <f>'[1]10월'!Y22+T22</f>
        <v>0</v>
      </c>
      <c r="Z22" s="48" t="e">
        <f t="shared" si="5"/>
        <v>#DIV/0!</v>
      </c>
      <c r="AA22" s="53">
        <f>Y22/$Y$4*100</f>
        <v>0</v>
      </c>
      <c r="AC22" s="62" t="s">
        <v>31</v>
      </c>
      <c r="AD22" s="64" t="s">
        <v>13</v>
      </c>
      <c r="AE22" s="65"/>
      <c r="AF22" s="54">
        <f>'[1]2011년'!AW22</f>
        <v>1228870</v>
      </c>
      <c r="AG22" s="55">
        <f>'[1]2012년'!AV22</f>
        <v>71363</v>
      </c>
      <c r="AH22" s="56">
        <f>'[1]2012년'!AW22</f>
        <v>78887</v>
      </c>
      <c r="AI22" s="57">
        <f t="shared" si="6"/>
        <v>-93.580525197946088</v>
      </c>
      <c r="AJ22" s="57">
        <f t="shared" si="7"/>
        <v>10.543278729874018</v>
      </c>
      <c r="AK22" s="55">
        <f>'[1]2011년'!AL22</f>
        <v>13759334</v>
      </c>
      <c r="AL22" s="55">
        <f>'[1]10월'!AL22+AF22</f>
        <v>12334972</v>
      </c>
      <c r="AM22" s="56">
        <f>'[1]10월'!AM22+AH22</f>
        <v>5041618</v>
      </c>
      <c r="AN22" s="57">
        <f t="shared" si="8"/>
        <v>-59.12744674248146</v>
      </c>
      <c r="AO22" s="58">
        <f>AM22/$AM$4*100</f>
        <v>2.6529706318946618</v>
      </c>
    </row>
    <row r="23" spans="1:41" ht="30" customHeight="1">
      <c r="A23" s="62"/>
      <c r="B23" s="69" t="s">
        <v>14</v>
      </c>
      <c r="C23" s="70"/>
      <c r="D23" s="15">
        <f>'[1]2011년'!O23</f>
        <v>1172413</v>
      </c>
      <c r="E23" s="16">
        <f>'[1]2012년'!N23</f>
        <v>0</v>
      </c>
      <c r="F23" s="17">
        <f>'[1]2012년'!O23</f>
        <v>0</v>
      </c>
      <c r="G23" s="18">
        <f t="shared" si="0"/>
        <v>-100</v>
      </c>
      <c r="H23" s="18" t="e">
        <f t="shared" si="1"/>
        <v>#DIV/0!</v>
      </c>
      <c r="I23" s="16">
        <f>'[1]2011년'!D23</f>
        <v>12926848</v>
      </c>
      <c r="J23" s="16">
        <f>'[1]10월'!J23+D23</f>
        <v>11572864</v>
      </c>
      <c r="K23" s="17">
        <f>'[1]10월'!K23+F23</f>
        <v>4225881</v>
      </c>
      <c r="L23" s="18">
        <f t="shared" si="2"/>
        <v>-63.484570457235137</v>
      </c>
      <c r="M23" s="20">
        <f>K23/$K$5*100</f>
        <v>2.2115825556487598</v>
      </c>
      <c r="O23" s="62"/>
      <c r="P23" s="69" t="s">
        <v>14</v>
      </c>
      <c r="Q23" s="70"/>
      <c r="R23" s="15">
        <f>'[1]2011년'!AF23</f>
        <v>0</v>
      </c>
      <c r="S23" s="16">
        <f>'[1]2012년'!AE23</f>
        <v>0</v>
      </c>
      <c r="T23" s="17">
        <f>'[1]2012년'!AF23</f>
        <v>0</v>
      </c>
      <c r="U23" s="18" t="e">
        <f t="shared" si="3"/>
        <v>#DIV/0!</v>
      </c>
      <c r="V23" s="18" t="e">
        <f t="shared" si="4"/>
        <v>#DIV/0!</v>
      </c>
      <c r="W23" s="16">
        <f>'[1]2011년'!U23</f>
        <v>0</v>
      </c>
      <c r="X23" s="16">
        <f>'[1]10월'!X23+R23</f>
        <v>0</v>
      </c>
      <c r="Y23" s="17">
        <f>'[1]10월'!Y23+T23</f>
        <v>0</v>
      </c>
      <c r="Z23" s="18" t="e">
        <f t="shared" si="5"/>
        <v>#DIV/0!</v>
      </c>
      <c r="AA23" s="20">
        <f>Y23/$Y$5*100</f>
        <v>0</v>
      </c>
      <c r="AC23" s="62"/>
      <c r="AD23" s="69" t="s">
        <v>14</v>
      </c>
      <c r="AE23" s="70"/>
      <c r="AF23" s="15">
        <f>'[1]2011년'!AW23</f>
        <v>1172413</v>
      </c>
      <c r="AG23" s="16">
        <f>'[1]2012년'!AV23</f>
        <v>0</v>
      </c>
      <c r="AH23" s="17">
        <f>'[1]2012년'!AW23</f>
        <v>0</v>
      </c>
      <c r="AI23" s="18">
        <f t="shared" si="6"/>
        <v>-100</v>
      </c>
      <c r="AJ23" s="18" t="e">
        <f t="shared" si="7"/>
        <v>#DIV/0!</v>
      </c>
      <c r="AK23" s="16">
        <f>'[1]2011년'!AL23</f>
        <v>12926848</v>
      </c>
      <c r="AL23" s="16">
        <f>'[1]10월'!AL23+AF23</f>
        <v>11572864</v>
      </c>
      <c r="AM23" s="17">
        <f>'[1]10월'!AM23+AH23</f>
        <v>4225881</v>
      </c>
      <c r="AN23" s="18">
        <f t="shared" si="8"/>
        <v>-63.484570457235137</v>
      </c>
      <c r="AO23" s="20">
        <f>AM23/$AM$5*100</f>
        <v>2.6303269565445366</v>
      </c>
    </row>
    <row r="24" spans="1:41" ht="30" customHeight="1">
      <c r="A24" s="62"/>
      <c r="B24" s="50"/>
      <c r="C24" s="22" t="s">
        <v>15</v>
      </c>
      <c r="D24" s="15">
        <f>'[1]2011년'!O24</f>
        <v>118436</v>
      </c>
      <c r="E24" s="16">
        <f>'[1]2012년'!N24</f>
        <v>0</v>
      </c>
      <c r="F24" s="17">
        <f>'[1]2012년'!O24</f>
        <v>0</v>
      </c>
      <c r="G24" s="18">
        <f t="shared" si="0"/>
        <v>-100</v>
      </c>
      <c r="H24" s="18" t="e">
        <f t="shared" si="1"/>
        <v>#DIV/0!</v>
      </c>
      <c r="I24" s="16">
        <f>'[1]2011년'!D24</f>
        <v>564200</v>
      </c>
      <c r="J24" s="16">
        <f>'[1]10월'!J24+D24</f>
        <v>547450</v>
      </c>
      <c r="K24" s="17">
        <f>'[1]10월'!K24+F24</f>
        <v>130604</v>
      </c>
      <c r="L24" s="18">
        <f t="shared" si="2"/>
        <v>-76.143209425518307</v>
      </c>
      <c r="M24" s="20">
        <f>K24/$K$6*100</f>
        <v>0.1083205939582</v>
      </c>
      <c r="O24" s="62"/>
      <c r="P24" s="50"/>
      <c r="Q24" s="22" t="s">
        <v>15</v>
      </c>
      <c r="R24" s="15">
        <f>'[1]2011년'!AF24</f>
        <v>0</v>
      </c>
      <c r="S24" s="16">
        <f>'[1]2012년'!AE24</f>
        <v>0</v>
      </c>
      <c r="T24" s="17">
        <f>'[1]2012년'!AF24</f>
        <v>0</v>
      </c>
      <c r="U24" s="18" t="e">
        <f t="shared" si="3"/>
        <v>#DIV/0!</v>
      </c>
      <c r="V24" s="18" t="e">
        <f t="shared" si="4"/>
        <v>#DIV/0!</v>
      </c>
      <c r="W24" s="16">
        <f>'[1]2011년'!U24</f>
        <v>0</v>
      </c>
      <c r="X24" s="16">
        <f>'[1]10월'!X24+R24</f>
        <v>0</v>
      </c>
      <c r="Y24" s="17">
        <f>'[1]10월'!Y24+T24</f>
        <v>0</v>
      </c>
      <c r="Z24" s="18" t="e">
        <f t="shared" si="5"/>
        <v>#DIV/0!</v>
      </c>
      <c r="AA24" s="20">
        <f>Y24/$Y$6*100</f>
        <v>0</v>
      </c>
      <c r="AC24" s="62"/>
      <c r="AD24" s="50"/>
      <c r="AE24" s="22" t="s">
        <v>15</v>
      </c>
      <c r="AF24" s="15">
        <f>'[1]2011년'!AW24</f>
        <v>118436</v>
      </c>
      <c r="AG24" s="16">
        <f>'[1]2012년'!AV24</f>
        <v>0</v>
      </c>
      <c r="AH24" s="17">
        <f>'[1]2012년'!AW24</f>
        <v>0</v>
      </c>
      <c r="AI24" s="18">
        <f t="shared" si="6"/>
        <v>-100</v>
      </c>
      <c r="AJ24" s="18" t="e">
        <f t="shared" si="7"/>
        <v>#DIV/0!</v>
      </c>
      <c r="AK24" s="16">
        <f>'[1]2011년'!AL24</f>
        <v>564200</v>
      </c>
      <c r="AL24" s="16">
        <f>'[1]10월'!AL24+AF24</f>
        <v>547450</v>
      </c>
      <c r="AM24" s="17">
        <f>'[1]10월'!AM24+AH24</f>
        <v>130604</v>
      </c>
      <c r="AN24" s="18">
        <f t="shared" si="8"/>
        <v>-76.143209425518307</v>
      </c>
      <c r="AO24" s="20">
        <f>AM24/$AM$6*100</f>
        <v>0.11631529317311323</v>
      </c>
    </row>
    <row r="25" spans="1:41" ht="30" customHeight="1">
      <c r="A25" s="62"/>
      <c r="B25" s="50"/>
      <c r="C25" s="22" t="s">
        <v>16</v>
      </c>
      <c r="D25" s="15">
        <f>'[1]2011년'!O25</f>
        <v>0</v>
      </c>
      <c r="E25" s="16">
        <f>'[1]2012년'!N25</f>
        <v>0</v>
      </c>
      <c r="F25" s="17">
        <f>'[1]2012년'!O25</f>
        <v>0</v>
      </c>
      <c r="G25" s="18" t="e">
        <f t="shared" si="0"/>
        <v>#DIV/0!</v>
      </c>
      <c r="H25" s="18" t="e">
        <f t="shared" si="1"/>
        <v>#DIV/0!</v>
      </c>
      <c r="I25" s="16">
        <f>'[1]2011년'!D25</f>
        <v>0</v>
      </c>
      <c r="J25" s="16">
        <f>'[1]10월'!J25+D25</f>
        <v>0</v>
      </c>
      <c r="K25" s="17">
        <f>'[1]10월'!K25+F25</f>
        <v>6407</v>
      </c>
      <c r="L25" s="18" t="e">
        <f t="shared" si="2"/>
        <v>#DIV/0!</v>
      </c>
      <c r="M25" s="20">
        <f>K25/$K$7*100</f>
        <v>1.3308468425435364E-2</v>
      </c>
      <c r="O25" s="62"/>
      <c r="P25" s="50"/>
      <c r="Q25" s="22" t="s">
        <v>16</v>
      </c>
      <c r="R25" s="15">
        <f>'[1]2011년'!AF25</f>
        <v>0</v>
      </c>
      <c r="S25" s="16">
        <f>'[1]2012년'!AE25</f>
        <v>0</v>
      </c>
      <c r="T25" s="17">
        <f>'[1]2012년'!AF25</f>
        <v>0</v>
      </c>
      <c r="U25" s="18" t="e">
        <f t="shared" si="3"/>
        <v>#DIV/0!</v>
      </c>
      <c r="V25" s="18" t="e">
        <f t="shared" si="4"/>
        <v>#DIV/0!</v>
      </c>
      <c r="W25" s="16">
        <f>'[1]2011년'!U25</f>
        <v>0</v>
      </c>
      <c r="X25" s="16">
        <f>'[1]10월'!X25+R25</f>
        <v>0</v>
      </c>
      <c r="Y25" s="17">
        <f>'[1]10월'!Y25+T25</f>
        <v>0</v>
      </c>
      <c r="Z25" s="18" t="e">
        <f t="shared" si="5"/>
        <v>#DIV/0!</v>
      </c>
      <c r="AA25" s="20">
        <f>Y25/$Y$7*100</f>
        <v>0</v>
      </c>
      <c r="AC25" s="62"/>
      <c r="AD25" s="50"/>
      <c r="AE25" s="22" t="s">
        <v>16</v>
      </c>
      <c r="AF25" s="15">
        <f>'[1]2011년'!AW25</f>
        <v>0</v>
      </c>
      <c r="AG25" s="16">
        <f>'[1]2012년'!AV25</f>
        <v>0</v>
      </c>
      <c r="AH25" s="17">
        <f>'[1]2012년'!AW25</f>
        <v>0</v>
      </c>
      <c r="AI25" s="18" t="e">
        <f t="shared" si="6"/>
        <v>#DIV/0!</v>
      </c>
      <c r="AJ25" s="18" t="e">
        <f t="shared" si="7"/>
        <v>#DIV/0!</v>
      </c>
      <c r="AK25" s="16">
        <f>'[1]2011년'!AL25</f>
        <v>0</v>
      </c>
      <c r="AL25" s="16">
        <f>'[1]10월'!AL25+AF25</f>
        <v>0</v>
      </c>
      <c r="AM25" s="17">
        <f>'[1]10월'!AM25+AH25</f>
        <v>6407</v>
      </c>
      <c r="AN25" s="18" t="e">
        <f t="shared" si="8"/>
        <v>#DIV/0!</v>
      </c>
      <c r="AO25" s="20">
        <f>AM25/$AM$7*100</f>
        <v>2.0393458471142489E-2</v>
      </c>
    </row>
    <row r="26" spans="1:41" ht="30" customHeight="1">
      <c r="A26" s="62"/>
      <c r="B26" s="50"/>
      <c r="C26" s="22" t="s">
        <v>17</v>
      </c>
      <c r="D26" s="15">
        <f>'[1]2011년'!O26</f>
        <v>1053977</v>
      </c>
      <c r="E26" s="16">
        <f>'[1]2012년'!N26</f>
        <v>0</v>
      </c>
      <c r="F26" s="17">
        <f>'[1]2012년'!O26</f>
        <v>0</v>
      </c>
      <c r="G26" s="18">
        <f t="shared" si="0"/>
        <v>-100</v>
      </c>
      <c r="H26" s="18" t="e">
        <f t="shared" si="1"/>
        <v>#DIV/0!</v>
      </c>
      <c r="I26" s="16">
        <f>'[1]2011년'!D26</f>
        <v>12362648</v>
      </c>
      <c r="J26" s="16">
        <f>'[1]10월'!J26+D26</f>
        <v>11025414</v>
      </c>
      <c r="K26" s="17">
        <f>'[1]10월'!K26+F26</f>
        <v>4088870</v>
      </c>
      <c r="L26" s="18">
        <f t="shared" si="2"/>
        <v>-62.914136376194129</v>
      </c>
      <c r="M26" s="20">
        <f>K26/$K$8*100</f>
        <v>18.282034180398039</v>
      </c>
      <c r="O26" s="62"/>
      <c r="P26" s="50"/>
      <c r="Q26" s="22" t="s">
        <v>17</v>
      </c>
      <c r="R26" s="15">
        <f>'[1]2011년'!AF26</f>
        <v>0</v>
      </c>
      <c r="S26" s="16">
        <f>'[1]2012년'!AE26</f>
        <v>0</v>
      </c>
      <c r="T26" s="17">
        <f>'[1]2012년'!AF26</f>
        <v>0</v>
      </c>
      <c r="U26" s="18" t="e">
        <f t="shared" si="3"/>
        <v>#DIV/0!</v>
      </c>
      <c r="V26" s="18" t="e">
        <f t="shared" si="4"/>
        <v>#DIV/0!</v>
      </c>
      <c r="W26" s="16">
        <f>'[1]2011년'!U26</f>
        <v>0</v>
      </c>
      <c r="X26" s="16">
        <f>'[1]10월'!X26+R26</f>
        <v>0</v>
      </c>
      <c r="Y26" s="17">
        <f>'[1]10월'!Y26+T26</f>
        <v>0</v>
      </c>
      <c r="Z26" s="18" t="e">
        <f t="shared" si="5"/>
        <v>#DIV/0!</v>
      </c>
      <c r="AA26" s="20">
        <f>Y26/$Y$8*100</f>
        <v>0</v>
      </c>
      <c r="AC26" s="62"/>
      <c r="AD26" s="50"/>
      <c r="AE26" s="22" t="s">
        <v>17</v>
      </c>
      <c r="AF26" s="15">
        <f>'[1]2011년'!AW26</f>
        <v>1053977</v>
      </c>
      <c r="AG26" s="16">
        <f>'[1]2012년'!AV26</f>
        <v>0</v>
      </c>
      <c r="AH26" s="17">
        <f>'[1]2012년'!AW26</f>
        <v>0</v>
      </c>
      <c r="AI26" s="18">
        <f t="shared" si="6"/>
        <v>-100</v>
      </c>
      <c r="AJ26" s="18" t="e">
        <f t="shared" si="7"/>
        <v>#DIV/0!</v>
      </c>
      <c r="AK26" s="16">
        <f>'[1]2011년'!AL26</f>
        <v>12362648</v>
      </c>
      <c r="AL26" s="16">
        <f>'[1]10월'!AL26+AF26</f>
        <v>11025414</v>
      </c>
      <c r="AM26" s="17">
        <f>'[1]10월'!AM26+AH26</f>
        <v>4088870</v>
      </c>
      <c r="AN26" s="18">
        <f t="shared" si="8"/>
        <v>-62.914136376194129</v>
      </c>
      <c r="AO26" s="20">
        <f>AM26/$AM$8*100</f>
        <v>24.111014437290056</v>
      </c>
    </row>
    <row r="27" spans="1:41" ht="30" customHeight="1" thickBot="1">
      <c r="A27" s="63"/>
      <c r="B27" s="60" t="s">
        <v>18</v>
      </c>
      <c r="C27" s="61"/>
      <c r="D27" s="23">
        <f>'[1]2011년'!O27</f>
        <v>56457</v>
      </c>
      <c r="E27" s="24">
        <f>'[1]2012년'!N27</f>
        <v>71363</v>
      </c>
      <c r="F27" s="25">
        <f>'[1]2012년'!O27</f>
        <v>78887</v>
      </c>
      <c r="G27" s="26">
        <f t="shared" si="0"/>
        <v>39.729351541881442</v>
      </c>
      <c r="H27" s="26">
        <f t="shared" si="1"/>
        <v>10.543278729874018</v>
      </c>
      <c r="I27" s="24">
        <f>'[1]2011년'!D27</f>
        <v>832486</v>
      </c>
      <c r="J27" s="24">
        <f>'[1]10월'!J27+D27</f>
        <v>762108</v>
      </c>
      <c r="K27" s="25">
        <f>'[1]10월'!K27+F27</f>
        <v>815737</v>
      </c>
      <c r="L27" s="26">
        <f t="shared" si="2"/>
        <v>7.0369291491494579</v>
      </c>
      <c r="M27" s="28">
        <f>K27/$K$9*100</f>
        <v>2.7723447752762516</v>
      </c>
      <c r="O27" s="63"/>
      <c r="P27" s="60" t="s">
        <v>18</v>
      </c>
      <c r="Q27" s="61"/>
      <c r="R27" s="23">
        <f>'[1]2011년'!AF27</f>
        <v>0</v>
      </c>
      <c r="S27" s="24">
        <f>'[1]2012년'!AE27</f>
        <v>0</v>
      </c>
      <c r="T27" s="25">
        <f>'[1]2012년'!AF27</f>
        <v>0</v>
      </c>
      <c r="U27" s="26" t="e">
        <f t="shared" si="3"/>
        <v>#DIV/0!</v>
      </c>
      <c r="V27" s="26" t="e">
        <f t="shared" si="4"/>
        <v>#DIV/0!</v>
      </c>
      <c r="W27" s="24">
        <f>'[1]2011년'!U27</f>
        <v>0</v>
      </c>
      <c r="X27" s="24">
        <f>'[1]10월'!X27+R27</f>
        <v>0</v>
      </c>
      <c r="Y27" s="25">
        <f>'[1]10월'!Y27+T27</f>
        <v>0</v>
      </c>
      <c r="Z27" s="26" t="e">
        <f t="shared" si="5"/>
        <v>#DIV/0!</v>
      </c>
      <c r="AA27" s="28">
        <f>Y27/$Y$9*100</f>
        <v>0</v>
      </c>
      <c r="AC27" s="63"/>
      <c r="AD27" s="60" t="s">
        <v>18</v>
      </c>
      <c r="AE27" s="61"/>
      <c r="AF27" s="23">
        <f>'[1]2011년'!AW27</f>
        <v>56457</v>
      </c>
      <c r="AG27" s="24">
        <f>'[1]2012년'!AV27</f>
        <v>71363</v>
      </c>
      <c r="AH27" s="25">
        <f>'[1]2012년'!AW27</f>
        <v>78887</v>
      </c>
      <c r="AI27" s="26">
        <f t="shared" si="6"/>
        <v>39.729351541881442</v>
      </c>
      <c r="AJ27" s="26">
        <f t="shared" si="7"/>
        <v>10.543278729874018</v>
      </c>
      <c r="AK27" s="24">
        <f>'[1]2011년'!AL27</f>
        <v>832486</v>
      </c>
      <c r="AL27" s="24">
        <f>'[1]10월'!AL27+AF27</f>
        <v>762108</v>
      </c>
      <c r="AM27" s="25">
        <f>'[1]10월'!AM27+AH27</f>
        <v>815737</v>
      </c>
      <c r="AN27" s="26">
        <f t="shared" si="8"/>
        <v>7.0369291491494579</v>
      </c>
      <c r="AO27" s="28">
        <f>AM27/$AM$9*100</f>
        <v>2.7768075296714656</v>
      </c>
    </row>
    <row r="28" spans="1:41" ht="18" customHeight="1">
      <c r="C28" s="1" t="s">
        <v>24</v>
      </c>
      <c r="H28" s="40"/>
      <c r="I28" s="40"/>
      <c r="J28" s="40"/>
      <c r="K28" s="59"/>
      <c r="L28" s="40"/>
      <c r="M28" s="40"/>
      <c r="Q28" s="1" t="s">
        <v>24</v>
      </c>
      <c r="V28" s="40"/>
      <c r="W28" s="40"/>
      <c r="X28" s="40"/>
      <c r="Y28" s="59"/>
      <c r="Z28" s="40"/>
      <c r="AA28" s="40"/>
      <c r="AE28" s="1" t="s">
        <v>24</v>
      </c>
      <c r="AJ28" s="40"/>
      <c r="AK28" s="40"/>
      <c r="AL28" s="40"/>
      <c r="AM28" s="59"/>
      <c r="AN28" s="40"/>
      <c r="AO28" s="40"/>
    </row>
  </sheetData>
  <mergeCells count="54">
    <mergeCell ref="B5:C5"/>
    <mergeCell ref="P5:Q5"/>
    <mergeCell ref="AD5:AE5"/>
    <mergeCell ref="B9:C9"/>
    <mergeCell ref="A1:M1"/>
    <mergeCell ref="O1:AA1"/>
    <mergeCell ref="AC1:AO1"/>
    <mergeCell ref="A3:C3"/>
    <mergeCell ref="O3:Q3"/>
    <mergeCell ref="AC3:AE3"/>
    <mergeCell ref="P9:Q9"/>
    <mergeCell ref="AD9:AE9"/>
    <mergeCell ref="A10:A15"/>
    <mergeCell ref="B10:C10"/>
    <mergeCell ref="O10:O15"/>
    <mergeCell ref="P10:Q10"/>
    <mergeCell ref="AC10:AC15"/>
    <mergeCell ref="AD10:AE10"/>
    <mergeCell ref="B11:C11"/>
    <mergeCell ref="P11:Q11"/>
    <mergeCell ref="A4:A9"/>
    <mergeCell ref="B4:C4"/>
    <mergeCell ref="O4:O9"/>
    <mergeCell ref="P4:Q4"/>
    <mergeCell ref="AC4:AC9"/>
    <mergeCell ref="AD4:AE4"/>
    <mergeCell ref="AD11:AE11"/>
    <mergeCell ref="B15:C15"/>
    <mergeCell ref="P15:Q15"/>
    <mergeCell ref="AD15:AE15"/>
    <mergeCell ref="A16:A21"/>
    <mergeCell ref="B16:C16"/>
    <mergeCell ref="O16:O21"/>
    <mergeCell ref="P16:Q16"/>
    <mergeCell ref="AC16:AC21"/>
    <mergeCell ref="AD16:AE16"/>
    <mergeCell ref="B17:C17"/>
    <mergeCell ref="P17:Q17"/>
    <mergeCell ref="AD17:AE17"/>
    <mergeCell ref="B21:C21"/>
    <mergeCell ref="P21:Q21"/>
    <mergeCell ref="AD21:AE21"/>
    <mergeCell ref="P27:Q27"/>
    <mergeCell ref="AD27:AE27"/>
    <mergeCell ref="A22:A27"/>
    <mergeCell ref="B22:C22"/>
    <mergeCell ref="O22:O27"/>
    <mergeCell ref="P22:Q22"/>
    <mergeCell ref="AC22:AC27"/>
    <mergeCell ref="AD22:AE22"/>
    <mergeCell ref="B23:C23"/>
    <mergeCell ref="P23:Q23"/>
    <mergeCell ref="AD23:AE23"/>
    <mergeCell ref="B27:C27"/>
  </mergeCells>
  <phoneticPr fontId="3" type="noConversion"/>
  <pageMargins left="0.31496062992125984" right="0.31496062992125984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="90" zoomScaleNormal="90" workbookViewId="0">
      <pane ySplit="3" topLeftCell="A4" activePane="bottomLeft" state="frozen"/>
      <selection sqref="A1:P63"/>
      <selection pane="bottomLeft" activeCell="A3" sqref="A3:C3"/>
    </sheetView>
  </sheetViews>
  <sheetFormatPr defaultRowHeight="16.5"/>
  <cols>
    <col min="1" max="1" width="2.21875" style="1" customWidth="1"/>
    <col min="2" max="2" width="1.44140625" style="1" customWidth="1"/>
    <col min="3" max="3" width="4.44140625" style="1" customWidth="1"/>
    <col min="4" max="6" width="9.33203125" style="1" bestFit="1" customWidth="1"/>
    <col min="7" max="8" width="7.44140625" style="1" customWidth="1"/>
    <col min="9" max="9" width="9.33203125" style="1" bestFit="1" customWidth="1"/>
    <col min="10" max="10" width="9.77734375" style="1" bestFit="1" customWidth="1"/>
    <col min="11" max="11" width="9.33203125" style="1" customWidth="1"/>
    <col min="12" max="13" width="7.44140625" style="1" customWidth="1"/>
    <col min="14" max="14" width="2.33203125" style="1" customWidth="1"/>
    <col min="15" max="16384" width="8.88671875" style="1"/>
  </cols>
  <sheetData>
    <row r="1" spans="1:13" ht="31.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7.25" thickBot="1">
      <c r="D2" s="2"/>
      <c r="E2" s="2"/>
      <c r="F2" s="2"/>
      <c r="G2" s="3"/>
      <c r="H2" s="3"/>
      <c r="J2" s="2"/>
      <c r="K2" s="2"/>
      <c r="L2" s="3"/>
      <c r="M2" s="4"/>
    </row>
    <row r="3" spans="1:13" ht="26.25" customHeight="1" thickBot="1">
      <c r="A3" s="86" t="s">
        <v>1</v>
      </c>
      <c r="B3" s="87"/>
      <c r="C3" s="88"/>
      <c r="D3" s="5" t="s">
        <v>2</v>
      </c>
      <c r="E3" s="6" t="s">
        <v>3</v>
      </c>
      <c r="F3" s="6" t="s">
        <v>4</v>
      </c>
      <c r="G3" s="7" t="s">
        <v>5</v>
      </c>
      <c r="H3" s="7" t="s">
        <v>6</v>
      </c>
      <c r="I3" s="6" t="s">
        <v>7</v>
      </c>
      <c r="J3" s="6" t="s">
        <v>8</v>
      </c>
      <c r="K3" s="6" t="s">
        <v>9</v>
      </c>
      <c r="L3" s="7" t="s">
        <v>10</v>
      </c>
      <c r="M3" s="8" t="s">
        <v>11</v>
      </c>
    </row>
    <row r="4" spans="1:13" ht="18" customHeight="1">
      <c r="A4" s="83" t="s">
        <v>12</v>
      </c>
      <c r="B4" s="84" t="s">
        <v>13</v>
      </c>
      <c r="C4" s="68"/>
      <c r="D4" s="9">
        <f>'[2]2011년'!O4</f>
        <v>160368</v>
      </c>
      <c r="E4" s="10">
        <f>'[2]2012년'!N4</f>
        <v>176509</v>
      </c>
      <c r="F4" s="11">
        <f>'[2]2012년'!O4</f>
        <v>188705</v>
      </c>
      <c r="G4" s="12">
        <f t="shared" ref="G4:G15" si="0">F4/D4*100-100</f>
        <v>17.669984036715562</v>
      </c>
      <c r="H4" s="12">
        <f t="shared" ref="H4:H15" si="1">F4/E4*100-100</f>
        <v>6.9095626851888596</v>
      </c>
      <c r="I4" s="10">
        <f>'[2]2011년'!D4</f>
        <v>2085222</v>
      </c>
      <c r="J4" s="13">
        <f>D4+'[2]10월'!J4</f>
        <v>1911422</v>
      </c>
      <c r="K4" s="13">
        <f>F4+'[2]10월'!K4</f>
        <v>1966993</v>
      </c>
      <c r="L4" s="12">
        <f t="shared" ref="L4:L20" si="2">K4/J4*100-100</f>
        <v>2.9073119384416515</v>
      </c>
      <c r="M4" s="14">
        <f t="shared" ref="M4:M39" si="3">K4/K$4*100</f>
        <v>100</v>
      </c>
    </row>
    <row r="5" spans="1:13" ht="18" customHeight="1">
      <c r="A5" s="78"/>
      <c r="B5" s="81" t="s">
        <v>14</v>
      </c>
      <c r="C5" s="70"/>
      <c r="D5" s="15">
        <f>'[2]2011년'!O5</f>
        <v>157723</v>
      </c>
      <c r="E5" s="16">
        <f>'[2]2012년'!N5</f>
        <v>175881</v>
      </c>
      <c r="F5" s="17">
        <f>'[2]2012년'!O5</f>
        <v>188421</v>
      </c>
      <c r="G5" s="18">
        <f t="shared" si="0"/>
        <v>19.463236179884987</v>
      </c>
      <c r="H5" s="18">
        <f t="shared" si="1"/>
        <v>7.1298207310624804</v>
      </c>
      <c r="I5" s="16">
        <f>'[2]2011년'!D5</f>
        <v>2053766</v>
      </c>
      <c r="J5" s="19">
        <f>D5+'[2]10월'!J5</f>
        <v>1882610</v>
      </c>
      <c r="K5" s="19">
        <f>F5+'[2]10월'!K5</f>
        <v>1956734</v>
      </c>
      <c r="L5" s="18">
        <f t="shared" si="2"/>
        <v>3.9372998124943592</v>
      </c>
      <c r="M5" s="20">
        <f t="shared" si="3"/>
        <v>99.478442475392654</v>
      </c>
    </row>
    <row r="6" spans="1:13" ht="18" customHeight="1">
      <c r="A6" s="78"/>
      <c r="B6" s="21"/>
      <c r="C6" s="22" t="s">
        <v>15</v>
      </c>
      <c r="D6" s="15">
        <f>'[2]2011년'!O6</f>
        <v>66579</v>
      </c>
      <c r="E6" s="16">
        <f>'[2]2012년'!N6</f>
        <v>77905</v>
      </c>
      <c r="F6" s="17">
        <f>'[2]2012년'!O6</f>
        <v>80390</v>
      </c>
      <c r="G6" s="18">
        <f t="shared" si="0"/>
        <v>20.743778068159628</v>
      </c>
      <c r="H6" s="18">
        <f t="shared" si="1"/>
        <v>3.1897824273153077</v>
      </c>
      <c r="I6" s="16">
        <f>'[2]2011년'!D6</f>
        <v>855965</v>
      </c>
      <c r="J6" s="19">
        <f>D6+'[2]10월'!J6</f>
        <v>785439</v>
      </c>
      <c r="K6" s="19">
        <f>F6+'[2]10월'!K6</f>
        <v>838452</v>
      </c>
      <c r="L6" s="18">
        <f t="shared" si="2"/>
        <v>6.7494738611146232</v>
      </c>
      <c r="M6" s="20">
        <f t="shared" si="3"/>
        <v>42.626079503079069</v>
      </c>
    </row>
    <row r="7" spans="1:13" ht="18" customHeight="1">
      <c r="A7" s="78"/>
      <c r="B7" s="21"/>
      <c r="C7" s="22" t="s">
        <v>16</v>
      </c>
      <c r="D7" s="15">
        <f>'[2]2011년'!O7</f>
        <v>68335</v>
      </c>
      <c r="E7" s="16">
        <f>'[2]2012년'!N7</f>
        <v>74012</v>
      </c>
      <c r="F7" s="17">
        <f>'[2]2012년'!O7</f>
        <v>74747</v>
      </c>
      <c r="G7" s="18">
        <f t="shared" si="0"/>
        <v>9.3831857759566901</v>
      </c>
      <c r="H7" s="18">
        <f t="shared" si="1"/>
        <v>0.9930822028860149</v>
      </c>
      <c r="I7" s="16">
        <f>'[2]2011년'!D7</f>
        <v>869599</v>
      </c>
      <c r="J7" s="19">
        <f>D7+'[2]10월'!J7</f>
        <v>796447</v>
      </c>
      <c r="K7" s="19">
        <f>F7+'[2]10월'!K7</f>
        <v>831866</v>
      </c>
      <c r="L7" s="18">
        <f t="shared" si="2"/>
        <v>4.4471257974479244</v>
      </c>
      <c r="M7" s="20">
        <f t="shared" si="3"/>
        <v>42.291253705529201</v>
      </c>
    </row>
    <row r="8" spans="1:13" ht="18" customHeight="1">
      <c r="A8" s="78"/>
      <c r="B8" s="21"/>
      <c r="C8" s="22" t="s">
        <v>17</v>
      </c>
      <c r="D8" s="15">
        <f>'[2]2011년'!O8</f>
        <v>22809</v>
      </c>
      <c r="E8" s="16">
        <f>'[2]2012년'!N8</f>
        <v>23964</v>
      </c>
      <c r="F8" s="17">
        <f>'[2]2012년'!O8</f>
        <v>33284</v>
      </c>
      <c r="G8" s="18">
        <f t="shared" si="0"/>
        <v>45.924854224209724</v>
      </c>
      <c r="H8" s="18">
        <f t="shared" si="1"/>
        <v>38.891670839592734</v>
      </c>
      <c r="I8" s="16">
        <f>'[2]2011년'!D8</f>
        <v>328202</v>
      </c>
      <c r="J8" s="19">
        <f>D8+'[2]10월'!J8</f>
        <v>300724</v>
      </c>
      <c r="K8" s="19">
        <f>F8+'[2]10월'!K8</f>
        <v>286416</v>
      </c>
      <c r="L8" s="18">
        <f t="shared" si="2"/>
        <v>-4.7578510527925886</v>
      </c>
      <c r="M8" s="20">
        <f t="shared" si="3"/>
        <v>14.561109266784374</v>
      </c>
    </row>
    <row r="9" spans="1:13" ht="18" customHeight="1" thickBot="1">
      <c r="A9" s="79"/>
      <c r="B9" s="82" t="s">
        <v>18</v>
      </c>
      <c r="C9" s="61"/>
      <c r="D9" s="23">
        <f>'[2]2011년'!O9</f>
        <v>2645</v>
      </c>
      <c r="E9" s="24">
        <f>'[2]2012년'!N9</f>
        <v>628</v>
      </c>
      <c r="F9" s="25">
        <f>'[2]2012년'!O9</f>
        <v>284</v>
      </c>
      <c r="G9" s="26">
        <f t="shared" si="0"/>
        <v>-89.262759924385634</v>
      </c>
      <c r="H9" s="26">
        <f t="shared" si="1"/>
        <v>-54.777070063694268</v>
      </c>
      <c r="I9" s="24">
        <f>'[2]2011년'!D9</f>
        <v>31456</v>
      </c>
      <c r="J9" s="27">
        <f>D9+'[2]10월'!J9</f>
        <v>28812</v>
      </c>
      <c r="K9" s="27">
        <f>F9+'[2]10월'!K9</f>
        <v>10259</v>
      </c>
      <c r="L9" s="26">
        <f t="shared" si="2"/>
        <v>-64.393308343745659</v>
      </c>
      <c r="M9" s="28">
        <f t="shared" si="3"/>
        <v>0.5215575246073576</v>
      </c>
    </row>
    <row r="10" spans="1:13" ht="18" customHeight="1">
      <c r="A10" s="83" t="s">
        <v>19</v>
      </c>
      <c r="B10" s="84" t="s">
        <v>13</v>
      </c>
      <c r="C10" s="68"/>
      <c r="D10" s="9">
        <f>'[2]2011년'!O10</f>
        <v>41223</v>
      </c>
      <c r="E10" s="10">
        <f>'[2]2012년'!N10</f>
        <v>56313</v>
      </c>
      <c r="F10" s="11">
        <f>'[2]2012년'!O10</f>
        <v>63457</v>
      </c>
      <c r="G10" s="12">
        <f t="shared" si="0"/>
        <v>53.935909565048632</v>
      </c>
      <c r="H10" s="12">
        <f t="shared" si="1"/>
        <v>12.686235860280931</v>
      </c>
      <c r="I10" s="10">
        <f>'[2]2011년'!D10</f>
        <v>577065</v>
      </c>
      <c r="J10" s="13">
        <f>D10+'[2]10월'!J10</f>
        <v>525998</v>
      </c>
      <c r="K10" s="13">
        <f>F10+'[2]10월'!K10</f>
        <v>604409</v>
      </c>
      <c r="L10" s="12">
        <f t="shared" si="2"/>
        <v>14.907090901486313</v>
      </c>
      <c r="M10" s="14">
        <f t="shared" si="3"/>
        <v>30.727562324827794</v>
      </c>
    </row>
    <row r="11" spans="1:13" ht="18" customHeight="1">
      <c r="A11" s="78"/>
      <c r="B11" s="81" t="s">
        <v>14</v>
      </c>
      <c r="C11" s="70"/>
      <c r="D11" s="15">
        <f>'[2]2011년'!O11</f>
        <v>38578</v>
      </c>
      <c r="E11" s="16">
        <f>'[2]2012년'!N11</f>
        <v>55685</v>
      </c>
      <c r="F11" s="17">
        <f>'[2]2012년'!O11</f>
        <v>63173</v>
      </c>
      <c r="G11" s="18">
        <f t="shared" si="0"/>
        <v>63.753953030224494</v>
      </c>
      <c r="H11" s="18">
        <f t="shared" si="1"/>
        <v>13.447068330789264</v>
      </c>
      <c r="I11" s="16">
        <f>'[2]2011년'!D11</f>
        <v>545609</v>
      </c>
      <c r="J11" s="19">
        <f>D11+'[2]10월'!J11</f>
        <v>497186</v>
      </c>
      <c r="K11" s="19">
        <f>F11+'[2]10월'!K11</f>
        <v>594150</v>
      </c>
      <c r="L11" s="18">
        <f t="shared" si="2"/>
        <v>19.50256040998741</v>
      </c>
      <c r="M11" s="20">
        <f t="shared" si="3"/>
        <v>30.206004800220438</v>
      </c>
    </row>
    <row r="12" spans="1:13" ht="18" customHeight="1">
      <c r="A12" s="78"/>
      <c r="B12" s="21"/>
      <c r="C12" s="22" t="s">
        <v>15</v>
      </c>
      <c r="D12" s="15">
        <f>'[2]2011년'!O12</f>
        <v>15017</v>
      </c>
      <c r="E12" s="16">
        <f>'[2]2012년'!N12</f>
        <v>22629</v>
      </c>
      <c r="F12" s="17">
        <f>'[2]2012년'!O12</f>
        <v>26397</v>
      </c>
      <c r="G12" s="18">
        <f t="shared" si="0"/>
        <v>75.780781780648596</v>
      </c>
      <c r="H12" s="18">
        <f t="shared" si="1"/>
        <v>16.651199787882803</v>
      </c>
      <c r="I12" s="16">
        <f>'[2]2011년'!D12</f>
        <v>248126</v>
      </c>
      <c r="J12" s="19">
        <f>D12+'[2]10월'!J12</f>
        <v>227139</v>
      </c>
      <c r="K12" s="19">
        <f>F12+'[2]10월'!K12</f>
        <v>243228</v>
      </c>
      <c r="L12" s="18">
        <f t="shared" si="2"/>
        <v>7.0833278300952145</v>
      </c>
      <c r="M12" s="20">
        <f t="shared" si="3"/>
        <v>12.365473593449494</v>
      </c>
    </row>
    <row r="13" spans="1:13" ht="18" customHeight="1">
      <c r="A13" s="78"/>
      <c r="B13" s="21"/>
      <c r="C13" s="22" t="s">
        <v>16</v>
      </c>
      <c r="D13" s="15">
        <f>'[2]2011년'!O13</f>
        <v>15213</v>
      </c>
      <c r="E13" s="16">
        <f>'[2]2012년'!N13</f>
        <v>20760</v>
      </c>
      <c r="F13" s="17">
        <f>'[2]2012년'!O13</f>
        <v>21328</v>
      </c>
      <c r="G13" s="18">
        <f t="shared" si="0"/>
        <v>40.195885098271219</v>
      </c>
      <c r="H13" s="18">
        <f t="shared" si="1"/>
        <v>2.7360308285163626</v>
      </c>
      <c r="I13" s="16">
        <f>'[2]2011년'!D13</f>
        <v>236944</v>
      </c>
      <c r="J13" s="19">
        <f>D13+'[2]10월'!J13</f>
        <v>215786</v>
      </c>
      <c r="K13" s="19">
        <f>F13+'[2]10월'!K13</f>
        <v>219592</v>
      </c>
      <c r="L13" s="18">
        <f t="shared" si="2"/>
        <v>1.7637844901893516</v>
      </c>
      <c r="M13" s="20">
        <f t="shared" si="3"/>
        <v>11.163842474274183</v>
      </c>
    </row>
    <row r="14" spans="1:13" ht="18" customHeight="1">
      <c r="A14" s="78"/>
      <c r="B14" s="21"/>
      <c r="C14" s="22" t="s">
        <v>17</v>
      </c>
      <c r="D14" s="15">
        <f>'[2]2011년'!O14</f>
        <v>8348</v>
      </c>
      <c r="E14" s="16">
        <f>'[2]2012년'!N14</f>
        <v>12296</v>
      </c>
      <c r="F14" s="17">
        <f>'[2]2012년'!O14</f>
        <v>15448</v>
      </c>
      <c r="G14" s="18">
        <f t="shared" si="0"/>
        <v>85.050311451844749</v>
      </c>
      <c r="H14" s="18">
        <f t="shared" si="1"/>
        <v>25.634352635003239</v>
      </c>
      <c r="I14" s="16">
        <f>'[2]2011년'!D14</f>
        <v>60539</v>
      </c>
      <c r="J14" s="19">
        <f>D14+'[2]10월'!J14</f>
        <v>54261</v>
      </c>
      <c r="K14" s="19">
        <f>F14+'[2]10월'!K14</f>
        <v>131330</v>
      </c>
      <c r="L14" s="18">
        <f t="shared" si="2"/>
        <v>142.03387331600968</v>
      </c>
      <c r="M14" s="20">
        <f t="shared" si="3"/>
        <v>6.6766887324967605</v>
      </c>
    </row>
    <row r="15" spans="1:13" ht="18" customHeight="1" thickBot="1">
      <c r="A15" s="79"/>
      <c r="B15" s="82" t="s">
        <v>18</v>
      </c>
      <c r="C15" s="61"/>
      <c r="D15" s="23">
        <f>'[2]2011년'!O15</f>
        <v>2645</v>
      </c>
      <c r="E15" s="24">
        <f>'[2]2012년'!N15</f>
        <v>628</v>
      </c>
      <c r="F15" s="25">
        <f>'[2]2012년'!O15</f>
        <v>284</v>
      </c>
      <c r="G15" s="26">
        <f t="shared" si="0"/>
        <v>-89.262759924385634</v>
      </c>
      <c r="H15" s="26">
        <f t="shared" si="1"/>
        <v>-54.777070063694268</v>
      </c>
      <c r="I15" s="24">
        <f>'[2]2011년'!D15</f>
        <v>31456</v>
      </c>
      <c r="J15" s="27">
        <f>D15+'[2]10월'!J15</f>
        <v>28812</v>
      </c>
      <c r="K15" s="27">
        <f>F15+'[2]10월'!K15</f>
        <v>10259</v>
      </c>
      <c r="L15" s="26">
        <f t="shared" si="2"/>
        <v>-64.393308343745659</v>
      </c>
      <c r="M15" s="28">
        <f t="shared" si="3"/>
        <v>0.5215575246073576</v>
      </c>
    </row>
    <row r="16" spans="1:13" ht="18" customHeight="1">
      <c r="A16" s="83" t="s">
        <v>20</v>
      </c>
      <c r="B16" s="84" t="s">
        <v>13</v>
      </c>
      <c r="C16" s="68"/>
      <c r="D16" s="9">
        <f>'[2]2011년'!O16</f>
        <v>0</v>
      </c>
      <c r="E16" s="10">
        <f>'[2]2012년'!N16</f>
        <v>0</v>
      </c>
      <c r="F16" s="11">
        <f>'[2]2012년'!O16</f>
        <v>0</v>
      </c>
      <c r="G16" s="12"/>
      <c r="H16" s="12"/>
      <c r="I16" s="10">
        <f>'[2]2011년'!D16</f>
        <v>17497</v>
      </c>
      <c r="J16" s="13">
        <f>D16+'[2]10월'!J16</f>
        <v>17736</v>
      </c>
      <c r="K16" s="13">
        <f>F16+'[2]10월'!K16</f>
        <v>0</v>
      </c>
      <c r="L16" s="12">
        <f t="shared" si="2"/>
        <v>-100</v>
      </c>
      <c r="M16" s="14">
        <f t="shared" si="3"/>
        <v>0</v>
      </c>
    </row>
    <row r="17" spans="1:13" ht="18" customHeight="1">
      <c r="A17" s="78"/>
      <c r="B17" s="81" t="s">
        <v>14</v>
      </c>
      <c r="C17" s="70"/>
      <c r="D17" s="15">
        <f>'[2]2011년'!O17</f>
        <v>0</v>
      </c>
      <c r="E17" s="16">
        <f>'[2]2012년'!N17</f>
        <v>0</v>
      </c>
      <c r="F17" s="17">
        <f>'[2]2012년'!O17</f>
        <v>0</v>
      </c>
      <c r="G17" s="18"/>
      <c r="H17" s="18"/>
      <c r="I17" s="16">
        <f>'[2]2011년'!D17</f>
        <v>17497</v>
      </c>
      <c r="J17" s="19">
        <f>D17+'[2]10월'!J17</f>
        <v>17736</v>
      </c>
      <c r="K17" s="19">
        <f>F17+'[2]10월'!K17</f>
        <v>0</v>
      </c>
      <c r="L17" s="18">
        <f t="shared" si="2"/>
        <v>-100</v>
      </c>
      <c r="M17" s="20">
        <f t="shared" si="3"/>
        <v>0</v>
      </c>
    </row>
    <row r="18" spans="1:13" ht="18" customHeight="1">
      <c r="A18" s="78"/>
      <c r="B18" s="21"/>
      <c r="C18" s="22" t="s">
        <v>15</v>
      </c>
      <c r="D18" s="15">
        <f>'[2]2011년'!O18</f>
        <v>0</v>
      </c>
      <c r="E18" s="16">
        <f>'[2]2012년'!N18</f>
        <v>0</v>
      </c>
      <c r="F18" s="17">
        <f>'[2]2012년'!O18</f>
        <v>0</v>
      </c>
      <c r="G18" s="18"/>
      <c r="H18" s="18"/>
      <c r="I18" s="16">
        <f>'[2]2011년'!D18</f>
        <v>7799</v>
      </c>
      <c r="J18" s="19">
        <f>D18+'[2]10월'!J18</f>
        <v>7881</v>
      </c>
      <c r="K18" s="19">
        <f>F18+'[2]10월'!K18</f>
        <v>0</v>
      </c>
      <c r="L18" s="18">
        <f t="shared" si="2"/>
        <v>-100</v>
      </c>
      <c r="M18" s="20">
        <f t="shared" si="3"/>
        <v>0</v>
      </c>
    </row>
    <row r="19" spans="1:13" ht="18" customHeight="1">
      <c r="A19" s="78"/>
      <c r="B19" s="21"/>
      <c r="C19" s="22" t="s">
        <v>16</v>
      </c>
      <c r="D19" s="15">
        <f>'[2]2011년'!O19</f>
        <v>0</v>
      </c>
      <c r="E19" s="16">
        <f>'[2]2012년'!N19</f>
        <v>0</v>
      </c>
      <c r="F19" s="17">
        <f>'[2]2012년'!O19</f>
        <v>0</v>
      </c>
      <c r="G19" s="18"/>
      <c r="H19" s="18"/>
      <c r="I19" s="16">
        <f>'[2]2011년'!D19</f>
        <v>8624</v>
      </c>
      <c r="J19" s="19">
        <f>D19+'[2]10월'!J19</f>
        <v>8896</v>
      </c>
      <c r="K19" s="19">
        <f>F19+'[2]10월'!K19</f>
        <v>0</v>
      </c>
      <c r="L19" s="18">
        <f t="shared" si="2"/>
        <v>-100</v>
      </c>
      <c r="M19" s="20">
        <f t="shared" si="3"/>
        <v>0</v>
      </c>
    </row>
    <row r="20" spans="1:13" ht="18" customHeight="1">
      <c r="A20" s="78"/>
      <c r="B20" s="21"/>
      <c r="C20" s="22" t="s">
        <v>17</v>
      </c>
      <c r="D20" s="15">
        <f>'[2]2011년'!O20</f>
        <v>0</v>
      </c>
      <c r="E20" s="16">
        <f>'[2]2012년'!N20</f>
        <v>0</v>
      </c>
      <c r="F20" s="17">
        <f>'[2]2012년'!O20</f>
        <v>0</v>
      </c>
      <c r="G20" s="18"/>
      <c r="H20" s="18"/>
      <c r="I20" s="16">
        <f>'[2]2011년'!D20</f>
        <v>1074</v>
      </c>
      <c r="J20" s="19">
        <f>D20+'[2]10월'!J20</f>
        <v>959</v>
      </c>
      <c r="K20" s="19">
        <f>F20+'[2]10월'!K20</f>
        <v>0</v>
      </c>
      <c r="L20" s="18">
        <f t="shared" si="2"/>
        <v>-100</v>
      </c>
      <c r="M20" s="20">
        <f t="shared" si="3"/>
        <v>0</v>
      </c>
    </row>
    <row r="21" spans="1:13" ht="18" customHeight="1" thickBot="1">
      <c r="A21" s="79"/>
      <c r="B21" s="82" t="s">
        <v>18</v>
      </c>
      <c r="C21" s="61"/>
      <c r="D21" s="23">
        <f>'[2]2011년'!O21</f>
        <v>0</v>
      </c>
      <c r="E21" s="24">
        <f>'[2]2012년'!N21</f>
        <v>0</v>
      </c>
      <c r="F21" s="25">
        <f>'[2]2012년'!O21</f>
        <v>0</v>
      </c>
      <c r="G21" s="26"/>
      <c r="H21" s="26"/>
      <c r="I21" s="24">
        <f>'[2]2011년'!D21</f>
        <v>0</v>
      </c>
      <c r="J21" s="27">
        <f>D21+'[2]10월'!J21</f>
        <v>0</v>
      </c>
      <c r="K21" s="27">
        <f>F21+'[2]10월'!K21</f>
        <v>0</v>
      </c>
      <c r="L21" s="26"/>
      <c r="M21" s="28">
        <f t="shared" si="3"/>
        <v>0</v>
      </c>
    </row>
    <row r="22" spans="1:13" ht="18" customHeight="1">
      <c r="A22" s="83" t="s">
        <v>21</v>
      </c>
      <c r="B22" s="84" t="s">
        <v>13</v>
      </c>
      <c r="C22" s="68"/>
      <c r="D22" s="9">
        <f>'[2]2011년'!O22</f>
        <v>62368</v>
      </c>
      <c r="E22" s="10">
        <f>'[2]2012년'!N22</f>
        <v>59997</v>
      </c>
      <c r="F22" s="11">
        <f>'[2]2012년'!O22</f>
        <v>58360</v>
      </c>
      <c r="G22" s="12">
        <f>F22/D22*100-100</f>
        <v>-6.426372498717285</v>
      </c>
      <c r="H22" s="12">
        <f>F22/E22*100-100</f>
        <v>-2.7284697568211698</v>
      </c>
      <c r="I22" s="10">
        <f>'[2]2011년'!D22</f>
        <v>718155</v>
      </c>
      <c r="J22" s="13">
        <f>D22+'[2]10월'!J22</f>
        <v>660202</v>
      </c>
      <c r="K22" s="13">
        <f>F22+'[2]10월'!K22</f>
        <v>621843</v>
      </c>
      <c r="L22" s="12">
        <f>K22/J22*100-100</f>
        <v>-5.8101914262604453</v>
      </c>
      <c r="M22" s="14">
        <f t="shared" si="3"/>
        <v>31.613889830822988</v>
      </c>
    </row>
    <row r="23" spans="1:13" ht="18" customHeight="1">
      <c r="A23" s="78"/>
      <c r="B23" s="81" t="s">
        <v>14</v>
      </c>
      <c r="C23" s="70"/>
      <c r="D23" s="15">
        <f>'[2]2011년'!O23</f>
        <v>62368</v>
      </c>
      <c r="E23" s="16">
        <f>'[2]2012년'!N23</f>
        <v>59997</v>
      </c>
      <c r="F23" s="17">
        <f>'[2]2012년'!O23</f>
        <v>58360</v>
      </c>
      <c r="G23" s="18">
        <f>F23/D23*100-100</f>
        <v>-6.426372498717285</v>
      </c>
      <c r="H23" s="18">
        <f>F23/E23*100-100</f>
        <v>-2.7284697568211698</v>
      </c>
      <c r="I23" s="16">
        <f>'[2]2011년'!D23</f>
        <v>718155</v>
      </c>
      <c r="J23" s="19">
        <f>D23+'[2]10월'!J23</f>
        <v>660202</v>
      </c>
      <c r="K23" s="19">
        <f>F23+'[2]10월'!K23</f>
        <v>621843</v>
      </c>
      <c r="L23" s="18">
        <f>K23/J23*100-100</f>
        <v>-5.8101914262604453</v>
      </c>
      <c r="M23" s="20">
        <f t="shared" si="3"/>
        <v>31.613889830822988</v>
      </c>
    </row>
    <row r="24" spans="1:13" ht="18" customHeight="1">
      <c r="A24" s="78"/>
      <c r="B24" s="21"/>
      <c r="C24" s="22" t="s">
        <v>15</v>
      </c>
      <c r="D24" s="15">
        <f>'[2]2011년'!O24</f>
        <v>31204</v>
      </c>
      <c r="E24" s="16">
        <f>'[2]2012년'!N24</f>
        <v>30953</v>
      </c>
      <c r="F24" s="17">
        <f>'[2]2012년'!O24</f>
        <v>29217</v>
      </c>
      <c r="G24" s="18">
        <f>F24/D24*100-100</f>
        <v>-6.3677733623894426</v>
      </c>
      <c r="H24" s="18">
        <f>F24/E24*100-100</f>
        <v>-5.6085032145510922</v>
      </c>
      <c r="I24" s="16">
        <f>'[2]2011년'!D24</f>
        <v>339796</v>
      </c>
      <c r="J24" s="19">
        <f>D24+'[2]10월'!J24</f>
        <v>314427</v>
      </c>
      <c r="K24" s="19">
        <f>F24+'[2]10월'!K24</f>
        <v>303599</v>
      </c>
      <c r="L24" s="18">
        <f>K24/J24*100-100</f>
        <v>-3.443724616524662</v>
      </c>
      <c r="M24" s="20">
        <f t="shared" si="3"/>
        <v>15.434676178308719</v>
      </c>
    </row>
    <row r="25" spans="1:13" ht="18" customHeight="1">
      <c r="A25" s="78"/>
      <c r="B25" s="21"/>
      <c r="C25" s="22" t="s">
        <v>16</v>
      </c>
      <c r="D25" s="15">
        <f>'[2]2011년'!O25</f>
        <v>27743</v>
      </c>
      <c r="E25" s="16">
        <f>'[2]2012년'!N25</f>
        <v>27119</v>
      </c>
      <c r="F25" s="17">
        <f>'[2]2012년'!O25</f>
        <v>25827</v>
      </c>
      <c r="G25" s="18">
        <f>F25/D25*100-100</f>
        <v>-6.9062466207692097</v>
      </c>
      <c r="H25" s="18">
        <f>F25/E25*100-100</f>
        <v>-4.7641874700394595</v>
      </c>
      <c r="I25" s="16">
        <f>'[2]2011년'!D25</f>
        <v>321858</v>
      </c>
      <c r="J25" s="19">
        <f>D25+'[2]10월'!J25</f>
        <v>291492</v>
      </c>
      <c r="K25" s="19">
        <f>F25+'[2]10월'!K25</f>
        <v>289097</v>
      </c>
      <c r="L25" s="18">
        <f>K25/J25*100-100</f>
        <v>-0.82163489907098608</v>
      </c>
      <c r="M25" s="20">
        <f t="shared" si="3"/>
        <v>14.697408684220026</v>
      </c>
    </row>
    <row r="26" spans="1:13" ht="18" customHeight="1">
      <c r="A26" s="78"/>
      <c r="B26" s="21"/>
      <c r="C26" s="22" t="s">
        <v>17</v>
      </c>
      <c r="D26" s="15">
        <f>'[2]2011년'!O26</f>
        <v>3421</v>
      </c>
      <c r="E26" s="16">
        <f>'[2]2012년'!N26</f>
        <v>1925</v>
      </c>
      <c r="F26" s="17">
        <f>'[2]2012년'!O26</f>
        <v>3316</v>
      </c>
      <c r="G26" s="18">
        <f>F26/D26*100-100</f>
        <v>-3.0692779888921393</v>
      </c>
      <c r="H26" s="18">
        <f>F26/E26*100-100</f>
        <v>72.259740259740255</v>
      </c>
      <c r="I26" s="16">
        <f>'[2]2011년'!D26</f>
        <v>56501</v>
      </c>
      <c r="J26" s="19">
        <f>D26+'[2]10월'!J26</f>
        <v>54283</v>
      </c>
      <c r="K26" s="19">
        <f>F26+'[2]10월'!K26</f>
        <v>29147</v>
      </c>
      <c r="L26" s="18">
        <f>K26/J26*100-100</f>
        <v>-46.30547316839526</v>
      </c>
      <c r="M26" s="20">
        <f t="shared" si="3"/>
        <v>1.481804968294244</v>
      </c>
    </row>
    <row r="27" spans="1:13" ht="18" customHeight="1" thickBot="1">
      <c r="A27" s="79"/>
      <c r="B27" s="82" t="s">
        <v>18</v>
      </c>
      <c r="C27" s="61"/>
      <c r="D27" s="23">
        <f>'[2]2011년'!O27</f>
        <v>0</v>
      </c>
      <c r="E27" s="24">
        <f>'[2]2012년'!N27</f>
        <v>0</v>
      </c>
      <c r="F27" s="25">
        <f>'[2]2012년'!O27</f>
        <v>0</v>
      </c>
      <c r="G27" s="26"/>
      <c r="H27" s="26"/>
      <c r="I27" s="24">
        <f>'[2]2011년'!D27</f>
        <v>0</v>
      </c>
      <c r="J27" s="27">
        <f>D27+'[2]10월'!J27</f>
        <v>0</v>
      </c>
      <c r="K27" s="27">
        <f>F27+'[2]10월'!K27</f>
        <v>0</v>
      </c>
      <c r="L27" s="26"/>
      <c r="M27" s="28">
        <f t="shared" si="3"/>
        <v>0</v>
      </c>
    </row>
    <row r="28" spans="1:13" ht="18" customHeight="1">
      <c r="A28" s="83" t="s">
        <v>22</v>
      </c>
      <c r="B28" s="84" t="s">
        <v>13</v>
      </c>
      <c r="C28" s="68"/>
      <c r="D28" s="9">
        <f>'[2]2011년'!O28</f>
        <v>56497</v>
      </c>
      <c r="E28" s="10">
        <f>'[2]2012년'!N28</f>
        <v>59792</v>
      </c>
      <c r="F28" s="11">
        <f>'[2]2012년'!O28</f>
        <v>66836</v>
      </c>
      <c r="G28" s="12">
        <f>F28/D28*100-100</f>
        <v>18.300086730268859</v>
      </c>
      <c r="H28" s="12">
        <f>F28/E28*100-100</f>
        <v>11.78084024618677</v>
      </c>
      <c r="I28" s="10">
        <f>'[2]2011년'!D28</f>
        <v>760675</v>
      </c>
      <c r="J28" s="13">
        <f>D28+'[2]10월'!J28</f>
        <v>696268</v>
      </c>
      <c r="K28" s="13">
        <f>F28+'[2]10월'!K28</f>
        <v>735264</v>
      </c>
      <c r="L28" s="12">
        <f>K28/J28*100-100</f>
        <v>5.6007169653064608</v>
      </c>
      <c r="M28" s="14">
        <f t="shared" si="3"/>
        <v>37.380102521971352</v>
      </c>
    </row>
    <row r="29" spans="1:13" ht="18" customHeight="1">
      <c r="A29" s="78"/>
      <c r="B29" s="81" t="s">
        <v>14</v>
      </c>
      <c r="C29" s="70"/>
      <c r="D29" s="15">
        <f>'[2]2011년'!O29</f>
        <v>56497</v>
      </c>
      <c r="E29" s="16">
        <f>'[2]2012년'!N29</f>
        <v>59792</v>
      </c>
      <c r="F29" s="17">
        <f>'[2]2012년'!O29</f>
        <v>66836</v>
      </c>
      <c r="G29" s="18">
        <f>F29/D29*100-100</f>
        <v>18.300086730268859</v>
      </c>
      <c r="H29" s="18">
        <f>F29/E29*100-100</f>
        <v>11.78084024618677</v>
      </c>
      <c r="I29" s="16">
        <f>'[2]2011년'!D29</f>
        <v>760675</v>
      </c>
      <c r="J29" s="19">
        <f>D29+'[2]10월'!J29</f>
        <v>696268</v>
      </c>
      <c r="K29" s="19">
        <f>F29+'[2]10월'!K29</f>
        <v>735264</v>
      </c>
      <c r="L29" s="18">
        <f>K29/J29*100-100</f>
        <v>5.6007169653064608</v>
      </c>
      <c r="M29" s="20">
        <f t="shared" si="3"/>
        <v>37.380102521971352</v>
      </c>
    </row>
    <row r="30" spans="1:13" ht="18" customHeight="1">
      <c r="A30" s="78"/>
      <c r="B30" s="21"/>
      <c r="C30" s="22" t="s">
        <v>15</v>
      </c>
      <c r="D30" s="15">
        <f>'[2]2011년'!O30</f>
        <v>20202</v>
      </c>
      <c r="E30" s="16">
        <f>'[2]2012년'!N30</f>
        <v>24323</v>
      </c>
      <c r="F30" s="17">
        <f>'[2]2012년'!O30</f>
        <v>24776</v>
      </c>
      <c r="G30" s="18">
        <f>F30/D30*100-100</f>
        <v>22.641322641322631</v>
      </c>
      <c r="H30" s="18">
        <f>F30/E30*100-100</f>
        <v>1.8624347325576736</v>
      </c>
      <c r="I30" s="16">
        <f>'[2]2011년'!D30</f>
        <v>254844</v>
      </c>
      <c r="J30" s="19">
        <f>D30+'[2]10월'!J30</f>
        <v>230829</v>
      </c>
      <c r="K30" s="19">
        <f>F30+'[2]10월'!K30</f>
        <v>289707</v>
      </c>
      <c r="L30" s="18">
        <f>K30/J30*100-100</f>
        <v>25.507193636848058</v>
      </c>
      <c r="M30" s="20">
        <f t="shared" si="3"/>
        <v>14.728420487515715</v>
      </c>
    </row>
    <row r="31" spans="1:13" ht="18" customHeight="1">
      <c r="A31" s="78"/>
      <c r="B31" s="21"/>
      <c r="C31" s="22" t="s">
        <v>16</v>
      </c>
      <c r="D31" s="15">
        <f>'[2]2011년'!O31</f>
        <v>25255</v>
      </c>
      <c r="E31" s="16">
        <f>'[2]2012년'!N31</f>
        <v>25726</v>
      </c>
      <c r="F31" s="17">
        <f>'[2]2012년'!O31</f>
        <v>27540</v>
      </c>
      <c r="G31" s="18">
        <f>F31/D31*100-100</f>
        <v>9.0477133240942464</v>
      </c>
      <c r="H31" s="18">
        <f>F31/E31*100-100</f>
        <v>7.0512322164347268</v>
      </c>
      <c r="I31" s="16">
        <f>'[2]2011년'!D31</f>
        <v>295743</v>
      </c>
      <c r="J31" s="19">
        <f>D31+'[2]10월'!J31</f>
        <v>274218</v>
      </c>
      <c r="K31" s="19">
        <f>F31+'[2]10월'!K31</f>
        <v>319618</v>
      </c>
      <c r="L31" s="18">
        <f>K31/J31*100-100</f>
        <v>16.556170637959582</v>
      </c>
      <c r="M31" s="20">
        <f t="shared" si="3"/>
        <v>16.249066468462267</v>
      </c>
    </row>
    <row r="32" spans="1:13" ht="18" customHeight="1">
      <c r="A32" s="78"/>
      <c r="B32" s="21"/>
      <c r="C32" s="22" t="s">
        <v>17</v>
      </c>
      <c r="D32" s="15">
        <f>'[2]2011년'!O32</f>
        <v>11040</v>
      </c>
      <c r="E32" s="16">
        <f>'[2]2012년'!N32</f>
        <v>9743</v>
      </c>
      <c r="F32" s="17">
        <f>'[2]2012년'!O32</f>
        <v>14520</v>
      </c>
      <c r="G32" s="18">
        <f>F32/D32*100-100</f>
        <v>31.521739130434781</v>
      </c>
      <c r="H32" s="18">
        <f>F32/E32*100-100</f>
        <v>49.030072872831795</v>
      </c>
      <c r="I32" s="16">
        <f>'[2]2011년'!D32</f>
        <v>210088</v>
      </c>
      <c r="J32" s="19">
        <f>D32+'[2]10월'!J32</f>
        <v>191221</v>
      </c>
      <c r="K32" s="19">
        <f>F32+'[2]10월'!K32</f>
        <v>125939</v>
      </c>
      <c r="L32" s="18">
        <f>K32/J32*100-100</f>
        <v>-34.139555801925525</v>
      </c>
      <c r="M32" s="20">
        <f t="shared" si="3"/>
        <v>6.4026155659933721</v>
      </c>
    </row>
    <row r="33" spans="1:13" ht="18" customHeight="1" thickBot="1">
      <c r="A33" s="79"/>
      <c r="B33" s="82" t="s">
        <v>18</v>
      </c>
      <c r="C33" s="61"/>
      <c r="D33" s="23">
        <f>'[2]2011년'!O33</f>
        <v>0</v>
      </c>
      <c r="E33" s="24">
        <f>'[2]2012년'!N33</f>
        <v>0</v>
      </c>
      <c r="F33" s="25">
        <f>'[2]2012년'!O33</f>
        <v>0</v>
      </c>
      <c r="G33" s="26"/>
      <c r="H33" s="26"/>
      <c r="I33" s="24">
        <f>'[2]2011년'!D33</f>
        <v>0</v>
      </c>
      <c r="J33" s="27">
        <f>D33+'[2]10월'!J33</f>
        <v>0</v>
      </c>
      <c r="K33" s="27">
        <f>F33+'[2]10월'!K33</f>
        <v>0</v>
      </c>
      <c r="L33" s="26"/>
      <c r="M33" s="28">
        <f t="shared" si="3"/>
        <v>0</v>
      </c>
    </row>
    <row r="34" spans="1:13" ht="18" customHeight="1">
      <c r="A34" s="77" t="s">
        <v>23</v>
      </c>
      <c r="B34" s="80" t="s">
        <v>13</v>
      </c>
      <c r="C34" s="65"/>
      <c r="D34" s="29">
        <f>'[2]2011년'!O34</f>
        <v>280</v>
      </c>
      <c r="E34" s="30">
        <f>'[2]2012년'!N34</f>
        <v>407</v>
      </c>
      <c r="F34" s="31">
        <f>'[2]2012년'!O34</f>
        <v>52</v>
      </c>
      <c r="G34" s="32">
        <f>F34/D34*100-100</f>
        <v>-81.428571428571431</v>
      </c>
      <c r="H34" s="32">
        <f>F34/E34*100-100</f>
        <v>-87.223587223587231</v>
      </c>
      <c r="I34" s="30">
        <f>'[2]2011년'!D34</f>
        <v>11830</v>
      </c>
      <c r="J34" s="33">
        <f>D34+'[2]10월'!J34</f>
        <v>11218</v>
      </c>
      <c r="K34" s="33">
        <f>F34+'[2]10월'!K34</f>
        <v>5477</v>
      </c>
      <c r="L34" s="32">
        <f>K34/J34*100-100</f>
        <v>-51.176680335175611</v>
      </c>
      <c r="M34" s="34">
        <f t="shared" si="3"/>
        <v>0.27844532237786307</v>
      </c>
    </row>
    <row r="35" spans="1:13" ht="18" customHeight="1">
      <c r="A35" s="78"/>
      <c r="B35" s="81" t="s">
        <v>14</v>
      </c>
      <c r="C35" s="70"/>
      <c r="D35" s="15">
        <f>'[2]2011년'!O35</f>
        <v>280</v>
      </c>
      <c r="E35" s="16">
        <f>'[2]2012년'!N35</f>
        <v>407</v>
      </c>
      <c r="F35" s="17">
        <f>'[2]2012년'!O35</f>
        <v>52</v>
      </c>
      <c r="G35" s="18">
        <f>F35/D35*100-100</f>
        <v>-81.428571428571431</v>
      </c>
      <c r="H35" s="18">
        <f>F35/E35*100-100</f>
        <v>-87.223587223587231</v>
      </c>
      <c r="I35" s="16">
        <f>'[2]2011년'!D35</f>
        <v>11830</v>
      </c>
      <c r="J35" s="19">
        <f>D35+'[2]10월'!J35</f>
        <v>11218</v>
      </c>
      <c r="K35" s="19">
        <f>F35+'[2]10월'!K35</f>
        <v>5477</v>
      </c>
      <c r="L35" s="18">
        <f>K35/J35*100-100</f>
        <v>-51.176680335175611</v>
      </c>
      <c r="M35" s="20">
        <f t="shared" si="3"/>
        <v>0.27844532237786307</v>
      </c>
    </row>
    <row r="36" spans="1:13" ht="18" customHeight="1">
      <c r="A36" s="78"/>
      <c r="B36" s="21"/>
      <c r="C36" s="22" t="s">
        <v>15</v>
      </c>
      <c r="D36" s="15">
        <f>'[2]2011년'!O36</f>
        <v>156</v>
      </c>
      <c r="E36" s="16">
        <f>'[2]2012년'!N36</f>
        <v>0</v>
      </c>
      <c r="F36" s="17">
        <f>'[2]2012년'!O36</f>
        <v>0</v>
      </c>
      <c r="G36" s="18">
        <f>F36/D36*100-100</f>
        <v>-100</v>
      </c>
      <c r="H36" s="18" t="e">
        <f>F36/E36*100-100</f>
        <v>#DIV/0!</v>
      </c>
      <c r="I36" s="16">
        <f>'[2]2011년'!D36</f>
        <v>5400</v>
      </c>
      <c r="J36" s="19">
        <f>D36+'[2]10월'!J36</f>
        <v>5163</v>
      </c>
      <c r="K36" s="19">
        <f>F36+'[2]10월'!K36</f>
        <v>1918</v>
      </c>
      <c r="L36" s="18">
        <f>K36/J36*100-100</f>
        <v>-62.851055587836527</v>
      </c>
      <c r="M36" s="20">
        <f t="shared" si="3"/>
        <v>9.7509243805138091E-2</v>
      </c>
    </row>
    <row r="37" spans="1:13" ht="18" customHeight="1">
      <c r="A37" s="78"/>
      <c r="B37" s="21"/>
      <c r="C37" s="22" t="s">
        <v>16</v>
      </c>
      <c r="D37" s="15">
        <f>'[2]2011년'!O37</f>
        <v>124</v>
      </c>
      <c r="E37" s="16">
        <f>'[2]2012년'!N37</f>
        <v>407</v>
      </c>
      <c r="F37" s="17">
        <f>'[2]2012년'!O37</f>
        <v>52</v>
      </c>
      <c r="G37" s="18">
        <f>F37/D37*100-100</f>
        <v>-58.064516129032256</v>
      </c>
      <c r="H37" s="18">
        <f>F37/E37*100-100</f>
        <v>-87.223587223587231</v>
      </c>
      <c r="I37" s="16">
        <f>'[2]2011년'!D37</f>
        <v>6430</v>
      </c>
      <c r="J37" s="19">
        <f>D37+'[2]10월'!J37</f>
        <v>6055</v>
      </c>
      <c r="K37" s="19">
        <f>F37+'[2]10월'!K37</f>
        <v>3559</v>
      </c>
      <c r="L37" s="18">
        <f>K37/J37*100-100</f>
        <v>-41.222130470685379</v>
      </c>
      <c r="M37" s="20">
        <f t="shared" si="3"/>
        <v>0.18093607857272495</v>
      </c>
    </row>
    <row r="38" spans="1:13" ht="18" customHeight="1">
      <c r="A38" s="78"/>
      <c r="B38" s="21"/>
      <c r="C38" s="22" t="s">
        <v>17</v>
      </c>
      <c r="D38" s="15">
        <f>'[2]2011년'!O38</f>
        <v>0</v>
      </c>
      <c r="E38" s="16">
        <f>'[2]2012년'!N38</f>
        <v>0</v>
      </c>
      <c r="F38" s="17">
        <f>'[2]2012년'!O38</f>
        <v>0</v>
      </c>
      <c r="G38" s="18"/>
      <c r="H38" s="18"/>
      <c r="I38" s="16">
        <f>'[2]2011년'!D38</f>
        <v>0</v>
      </c>
      <c r="J38" s="19">
        <f>D38+'[2]10월'!J38</f>
        <v>0</v>
      </c>
      <c r="K38" s="19">
        <f>F38+'[2]10월'!K38</f>
        <v>0</v>
      </c>
      <c r="L38" s="18"/>
      <c r="M38" s="20">
        <f t="shared" si="3"/>
        <v>0</v>
      </c>
    </row>
    <row r="39" spans="1:13" ht="18" customHeight="1" thickBot="1">
      <c r="A39" s="79"/>
      <c r="B39" s="82" t="s">
        <v>18</v>
      </c>
      <c r="C39" s="61"/>
      <c r="D39" s="23">
        <f>'[2]2011년'!O39</f>
        <v>0</v>
      </c>
      <c r="E39" s="24">
        <f>'[2]2012년'!N39</f>
        <v>0</v>
      </c>
      <c r="F39" s="25">
        <f>'[2]2012년'!O39</f>
        <v>0</v>
      </c>
      <c r="G39" s="26"/>
      <c r="H39" s="26"/>
      <c r="I39" s="24">
        <f>'[2]2011년'!D39</f>
        <v>0</v>
      </c>
      <c r="J39" s="27">
        <f>D39+'[2]10월'!J39</f>
        <v>0</v>
      </c>
      <c r="K39" s="27">
        <f>F39+'[2]10월'!K39</f>
        <v>0</v>
      </c>
      <c r="L39" s="26"/>
      <c r="M39" s="28">
        <f t="shared" si="3"/>
        <v>0</v>
      </c>
    </row>
    <row r="40" spans="1:13" ht="13.5" customHeight="1">
      <c r="A40" s="35"/>
      <c r="B40" s="35"/>
      <c r="C40" s="35" t="s">
        <v>24</v>
      </c>
      <c r="D40" s="36"/>
      <c r="E40" s="36"/>
      <c r="F40" s="37"/>
      <c r="G40" s="35"/>
      <c r="H40" s="38"/>
      <c r="I40" s="37"/>
      <c r="J40" s="39"/>
      <c r="K40" s="37"/>
      <c r="L40" s="40"/>
      <c r="M40" s="40"/>
    </row>
  </sheetData>
  <mergeCells count="26">
    <mergeCell ref="A1:M1"/>
    <mergeCell ref="A3:C3"/>
    <mergeCell ref="A4:A9"/>
    <mergeCell ref="B4:C4"/>
    <mergeCell ref="B5:C5"/>
    <mergeCell ref="B9:C9"/>
    <mergeCell ref="A10:A15"/>
    <mergeCell ref="B10:C10"/>
    <mergeCell ref="B11:C11"/>
    <mergeCell ref="B15:C15"/>
    <mergeCell ref="A16:A21"/>
    <mergeCell ref="B16:C16"/>
    <mergeCell ref="B17:C17"/>
    <mergeCell ref="B21:C21"/>
    <mergeCell ref="A34:A39"/>
    <mergeCell ref="B34:C34"/>
    <mergeCell ref="B35:C35"/>
    <mergeCell ref="B39:C39"/>
    <mergeCell ref="A22:A27"/>
    <mergeCell ref="B22:C22"/>
    <mergeCell ref="B23:C23"/>
    <mergeCell ref="B27:C27"/>
    <mergeCell ref="A28:A33"/>
    <mergeCell ref="B28:C28"/>
    <mergeCell ref="B29:C29"/>
    <mergeCell ref="B33:C33"/>
  </mergeCells>
  <phoneticPr fontId="3" type="noConversion"/>
  <printOptions horizontalCentered="1"/>
  <pageMargins left="0.19685039370078741" right="0.19685039370078741" top="0.31496062992125984" bottom="0.31496062992125984" header="0.27559055118110237" footer="0.23622047244094491"/>
  <pageSetup paperSize="9" scale="9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11월</vt:lpstr>
      <vt:lpstr>11월(컨테이너)</vt:lpstr>
      <vt:lpstr>'11월(컨테이너)'!Print_Area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김병환</dc:creator>
  <cp:lastModifiedBy>박귀분</cp:lastModifiedBy>
  <cp:lastPrinted>2012-12-20T04:19:09Z</cp:lastPrinted>
  <dcterms:created xsi:type="dcterms:W3CDTF">2012-12-20T01:39:42Z</dcterms:created>
  <dcterms:modified xsi:type="dcterms:W3CDTF">2012-12-20T04:19:13Z</dcterms:modified>
</cp:coreProperties>
</file>