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15" windowHeight="12495"/>
  </bookViews>
  <sheets>
    <sheet name="2월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K27" i="1"/>
  <c r="AH27"/>
  <c r="AJ27" s="1"/>
  <c r="AG27"/>
  <c r="AF27"/>
  <c r="AL27" s="1"/>
  <c r="W27"/>
  <c r="T27"/>
  <c r="V27" s="1"/>
  <c r="S27"/>
  <c r="R27"/>
  <c r="X27" s="1"/>
  <c r="I27"/>
  <c r="F27"/>
  <c r="H27" s="1"/>
  <c r="E27"/>
  <c r="D27"/>
  <c r="J27" s="1"/>
  <c r="AK26"/>
  <c r="AH26"/>
  <c r="AJ26" s="1"/>
  <c r="AG26"/>
  <c r="AF26"/>
  <c r="AL26" s="1"/>
  <c r="W26"/>
  <c r="T26"/>
  <c r="V26" s="1"/>
  <c r="S26"/>
  <c r="R26"/>
  <c r="X26" s="1"/>
  <c r="I26"/>
  <c r="F26"/>
  <c r="H26" s="1"/>
  <c r="E26"/>
  <c r="D26"/>
  <c r="J26" s="1"/>
  <c r="AK25"/>
  <c r="AH25"/>
  <c r="AJ25" s="1"/>
  <c r="AG25"/>
  <c r="AF25"/>
  <c r="AL25" s="1"/>
  <c r="W25"/>
  <c r="T25"/>
  <c r="V25" s="1"/>
  <c r="S25"/>
  <c r="R25"/>
  <c r="X25" s="1"/>
  <c r="I25"/>
  <c r="G25"/>
  <c r="F25"/>
  <c r="H25" s="1"/>
  <c r="E25"/>
  <c r="D25"/>
  <c r="J25" s="1"/>
  <c r="AM24"/>
  <c r="AN24" s="1"/>
  <c r="AK24"/>
  <c r="AI24"/>
  <c r="AH24"/>
  <c r="AJ24" s="1"/>
  <c r="AG24"/>
  <c r="AF24"/>
  <c r="AL24" s="1"/>
  <c r="Y24"/>
  <c r="Z24" s="1"/>
  <c r="W24"/>
  <c r="U24"/>
  <c r="T24"/>
  <c r="V24" s="1"/>
  <c r="S24"/>
  <c r="R24"/>
  <c r="X24" s="1"/>
  <c r="I24"/>
  <c r="G24"/>
  <c r="F24"/>
  <c r="H24" s="1"/>
  <c r="E24"/>
  <c r="D24"/>
  <c r="J24" s="1"/>
  <c r="AK23"/>
  <c r="AI23"/>
  <c r="AH23"/>
  <c r="AJ23" s="1"/>
  <c r="AG23"/>
  <c r="AF23"/>
  <c r="AL23" s="1"/>
  <c r="W23"/>
  <c r="U23"/>
  <c r="T23"/>
  <c r="V23" s="1"/>
  <c r="S23"/>
  <c r="R23"/>
  <c r="X23" s="1"/>
  <c r="I23"/>
  <c r="G23"/>
  <c r="F23"/>
  <c r="H23" s="1"/>
  <c r="E23"/>
  <c r="D23"/>
  <c r="J23" s="1"/>
  <c r="AK22"/>
  <c r="AH22"/>
  <c r="AJ22" s="1"/>
  <c r="AG22"/>
  <c r="AF22"/>
  <c r="AL22" s="1"/>
  <c r="W22"/>
  <c r="T22"/>
  <c r="V22" s="1"/>
  <c r="S22"/>
  <c r="R22"/>
  <c r="X22" s="1"/>
  <c r="I22"/>
  <c r="F22"/>
  <c r="H22" s="1"/>
  <c r="E22"/>
  <c r="D22"/>
  <c r="J22" s="1"/>
  <c r="AK21"/>
  <c r="AH21"/>
  <c r="AJ21" s="1"/>
  <c r="AG21"/>
  <c r="AF21"/>
  <c r="AL21" s="1"/>
  <c r="W21"/>
  <c r="T21"/>
  <c r="V21" s="1"/>
  <c r="S21"/>
  <c r="R21"/>
  <c r="X21" s="1"/>
  <c r="I21"/>
  <c r="F21"/>
  <c r="H21" s="1"/>
  <c r="E21"/>
  <c r="D21"/>
  <c r="J21" s="1"/>
  <c r="AK20"/>
  <c r="AH20"/>
  <c r="AJ20" s="1"/>
  <c r="AG20"/>
  <c r="AF20"/>
  <c r="AL20" s="1"/>
  <c r="W20"/>
  <c r="T20"/>
  <c r="V20" s="1"/>
  <c r="S20"/>
  <c r="R20"/>
  <c r="X20" s="1"/>
  <c r="I20"/>
  <c r="F20"/>
  <c r="H20" s="1"/>
  <c r="E20"/>
  <c r="D20"/>
  <c r="J20" s="1"/>
  <c r="AK19"/>
  <c r="AH19"/>
  <c r="AJ19" s="1"/>
  <c r="AG19"/>
  <c r="AF19"/>
  <c r="AL19" s="1"/>
  <c r="W19"/>
  <c r="U19"/>
  <c r="T19"/>
  <c r="V19" s="1"/>
  <c r="S19"/>
  <c r="R19"/>
  <c r="X19" s="1"/>
  <c r="I19"/>
  <c r="G19"/>
  <c r="F19"/>
  <c r="H19" s="1"/>
  <c r="E19"/>
  <c r="D19"/>
  <c r="J19" s="1"/>
  <c r="AK18"/>
  <c r="AI18"/>
  <c r="AH18"/>
  <c r="AJ18" s="1"/>
  <c r="AG18"/>
  <c r="AF18"/>
  <c r="AL18" s="1"/>
  <c r="W18"/>
  <c r="T18"/>
  <c r="V18" s="1"/>
  <c r="S18"/>
  <c r="R18"/>
  <c r="X18" s="1"/>
  <c r="I18"/>
  <c r="F18"/>
  <c r="H18" s="1"/>
  <c r="E18"/>
  <c r="D18"/>
  <c r="J18" s="1"/>
  <c r="AK17"/>
  <c r="AH17"/>
  <c r="AJ17" s="1"/>
  <c r="AG17"/>
  <c r="AF17"/>
  <c r="AL17" s="1"/>
  <c r="W17"/>
  <c r="T17"/>
  <c r="V17" s="1"/>
  <c r="S17"/>
  <c r="R17"/>
  <c r="X17" s="1"/>
  <c r="I17"/>
  <c r="F17"/>
  <c r="H17" s="1"/>
  <c r="E17"/>
  <c r="D17"/>
  <c r="J17" s="1"/>
  <c r="AK16"/>
  <c r="AH16"/>
  <c r="AJ16" s="1"/>
  <c r="AG16"/>
  <c r="AF16"/>
  <c r="AL16" s="1"/>
  <c r="W16"/>
  <c r="T16"/>
  <c r="V16" s="1"/>
  <c r="S16"/>
  <c r="R16"/>
  <c r="X16" s="1"/>
  <c r="I16"/>
  <c r="F16"/>
  <c r="H16" s="1"/>
  <c r="E16"/>
  <c r="D16"/>
  <c r="J16" s="1"/>
  <c r="AK15"/>
  <c r="AI15"/>
  <c r="AH15"/>
  <c r="AJ15" s="1"/>
  <c r="AG15"/>
  <c r="AF15"/>
  <c r="AL15" s="1"/>
  <c r="W15"/>
  <c r="U15"/>
  <c r="T15"/>
  <c r="V15" s="1"/>
  <c r="S15"/>
  <c r="R15"/>
  <c r="X15" s="1"/>
  <c r="I15"/>
  <c r="G15"/>
  <c r="F15"/>
  <c r="H15" s="1"/>
  <c r="E15"/>
  <c r="D15"/>
  <c r="J15" s="1"/>
  <c r="AK14"/>
  <c r="AH14"/>
  <c r="AJ14" s="1"/>
  <c r="AG14"/>
  <c r="AF14"/>
  <c r="AL14" s="1"/>
  <c r="W14"/>
  <c r="T14"/>
  <c r="V14" s="1"/>
  <c r="S14"/>
  <c r="R14"/>
  <c r="X14" s="1"/>
  <c r="I14"/>
  <c r="F14"/>
  <c r="H14" s="1"/>
  <c r="E14"/>
  <c r="D14"/>
  <c r="J14" s="1"/>
  <c r="AK13"/>
  <c r="AH13"/>
  <c r="AJ13" s="1"/>
  <c r="AG13"/>
  <c r="AF13"/>
  <c r="AL13" s="1"/>
  <c r="W13"/>
  <c r="T13"/>
  <c r="V13" s="1"/>
  <c r="S13"/>
  <c r="R13"/>
  <c r="X13" s="1"/>
  <c r="I13"/>
  <c r="F13"/>
  <c r="H13" s="1"/>
  <c r="E13"/>
  <c r="D13"/>
  <c r="J13" s="1"/>
  <c r="AK12"/>
  <c r="AH12"/>
  <c r="AJ12" s="1"/>
  <c r="AG12"/>
  <c r="AF12"/>
  <c r="AL12" s="1"/>
  <c r="W12"/>
  <c r="T12"/>
  <c r="V12" s="1"/>
  <c r="S12"/>
  <c r="R12"/>
  <c r="X12" s="1"/>
  <c r="I12"/>
  <c r="F12"/>
  <c r="H12" s="1"/>
  <c r="E12"/>
  <c r="D12"/>
  <c r="J12" s="1"/>
  <c r="AK11"/>
  <c r="AH11"/>
  <c r="AJ11" s="1"/>
  <c r="AG11"/>
  <c r="AF11"/>
  <c r="AL11" s="1"/>
  <c r="W11"/>
  <c r="T11"/>
  <c r="V11" s="1"/>
  <c r="S11"/>
  <c r="R11"/>
  <c r="X11" s="1"/>
  <c r="I11"/>
  <c r="F11"/>
  <c r="H11" s="1"/>
  <c r="E11"/>
  <c r="D11"/>
  <c r="J11" s="1"/>
  <c r="AK10"/>
  <c r="AH10"/>
  <c r="AJ10" s="1"/>
  <c r="AG10"/>
  <c r="AF10"/>
  <c r="AL10" s="1"/>
  <c r="W10"/>
  <c r="T10"/>
  <c r="V10" s="1"/>
  <c r="S10"/>
  <c r="R10"/>
  <c r="X10" s="1"/>
  <c r="I10"/>
  <c r="F10"/>
  <c r="H10" s="1"/>
  <c r="E10"/>
  <c r="D10"/>
  <c r="J10" s="1"/>
  <c r="AK9"/>
  <c r="AH9"/>
  <c r="AJ9" s="1"/>
  <c r="AG9"/>
  <c r="AF9"/>
  <c r="AL9" s="1"/>
  <c r="W9"/>
  <c r="T9"/>
  <c r="V9" s="1"/>
  <c r="S9"/>
  <c r="R9"/>
  <c r="X9" s="1"/>
  <c r="I9"/>
  <c r="F9"/>
  <c r="H9" s="1"/>
  <c r="E9"/>
  <c r="D9"/>
  <c r="J9" s="1"/>
  <c r="AK8"/>
  <c r="AH8"/>
  <c r="AJ8" s="1"/>
  <c r="AG8"/>
  <c r="AF8"/>
  <c r="AL8" s="1"/>
  <c r="W8"/>
  <c r="T8"/>
  <c r="V8" s="1"/>
  <c r="S8"/>
  <c r="R8"/>
  <c r="X8" s="1"/>
  <c r="I8"/>
  <c r="F8"/>
  <c r="H8" s="1"/>
  <c r="E8"/>
  <c r="D8"/>
  <c r="J8" s="1"/>
  <c r="AK7"/>
  <c r="AH7"/>
  <c r="AJ7" s="1"/>
  <c r="AG7"/>
  <c r="AF7"/>
  <c r="AL7" s="1"/>
  <c r="W7"/>
  <c r="T7"/>
  <c r="V7" s="1"/>
  <c r="S7"/>
  <c r="R7"/>
  <c r="X7" s="1"/>
  <c r="I7"/>
  <c r="F7"/>
  <c r="H7" s="1"/>
  <c r="E7"/>
  <c r="D7"/>
  <c r="J7" s="1"/>
  <c r="AK6"/>
  <c r="AH6"/>
  <c r="AJ6" s="1"/>
  <c r="AG6"/>
  <c r="AF6"/>
  <c r="AL6" s="1"/>
  <c r="W6"/>
  <c r="T6"/>
  <c r="V6" s="1"/>
  <c r="S6"/>
  <c r="R6"/>
  <c r="X6" s="1"/>
  <c r="I6"/>
  <c r="F6"/>
  <c r="H6" s="1"/>
  <c r="E6"/>
  <c r="D6"/>
  <c r="J6" s="1"/>
  <c r="AK5"/>
  <c r="AH5"/>
  <c r="AJ5" s="1"/>
  <c r="AG5"/>
  <c r="AF5"/>
  <c r="AL5" s="1"/>
  <c r="W5"/>
  <c r="T5"/>
  <c r="V5" s="1"/>
  <c r="S5"/>
  <c r="R5"/>
  <c r="X5" s="1"/>
  <c r="I5"/>
  <c r="F5"/>
  <c r="H5" s="1"/>
  <c r="E5"/>
  <c r="D5"/>
  <c r="J5" s="1"/>
  <c r="AK4"/>
  <c r="AH4"/>
  <c r="AJ4" s="1"/>
  <c r="AG4"/>
  <c r="AF4"/>
  <c r="AL4" s="1"/>
  <c r="W4"/>
  <c r="T4"/>
  <c r="V4" s="1"/>
  <c r="S4"/>
  <c r="R4"/>
  <c r="X4" s="1"/>
  <c r="I4"/>
  <c r="F4"/>
  <c r="H4" s="1"/>
  <c r="E4"/>
  <c r="D4"/>
  <c r="J4" s="1"/>
  <c r="G4" l="1"/>
  <c r="K4"/>
  <c r="L4" s="1"/>
  <c r="U4"/>
  <c r="Y4"/>
  <c r="Z4" s="1"/>
  <c r="AI4"/>
  <c r="AM4"/>
  <c r="AN4" s="1"/>
  <c r="G5"/>
  <c r="K5"/>
  <c r="L5" s="1"/>
  <c r="U5"/>
  <c r="Y5"/>
  <c r="Z5" s="1"/>
  <c r="AI5"/>
  <c r="AM5"/>
  <c r="AN5" s="1"/>
  <c r="G6"/>
  <c r="K6"/>
  <c r="U6"/>
  <c r="Y6"/>
  <c r="AI6"/>
  <c r="AM6"/>
  <c r="G7"/>
  <c r="K7"/>
  <c r="U7"/>
  <c r="Y7"/>
  <c r="AI7"/>
  <c r="AM7"/>
  <c r="G8"/>
  <c r="K8"/>
  <c r="U8"/>
  <c r="Y8"/>
  <c r="AI8"/>
  <c r="AM8"/>
  <c r="G9"/>
  <c r="K9"/>
  <c r="U9"/>
  <c r="Y9"/>
  <c r="AI9"/>
  <c r="AM9"/>
  <c r="G10"/>
  <c r="K10"/>
  <c r="U10"/>
  <c r="Y10"/>
  <c r="AI10"/>
  <c r="AM10"/>
  <c r="G11"/>
  <c r="K11"/>
  <c r="U11"/>
  <c r="Y11"/>
  <c r="AI11"/>
  <c r="AM11"/>
  <c r="G12"/>
  <c r="K12"/>
  <c r="U12"/>
  <c r="Y12"/>
  <c r="AI12"/>
  <c r="AM12"/>
  <c r="G13"/>
  <c r="K13"/>
  <c r="U13"/>
  <c r="Y13"/>
  <c r="AI13"/>
  <c r="AM13"/>
  <c r="G14"/>
  <c r="K14"/>
  <c r="U14"/>
  <c r="Y14"/>
  <c r="AI14"/>
  <c r="AM14"/>
  <c r="K15"/>
  <c r="Y15"/>
  <c r="AM15"/>
  <c r="G16"/>
  <c r="K16"/>
  <c r="U16"/>
  <c r="Y16"/>
  <c r="AI16"/>
  <c r="AM16"/>
  <c r="G17"/>
  <c r="K17"/>
  <c r="U17"/>
  <c r="Y17"/>
  <c r="AI17"/>
  <c r="AM17"/>
  <c r="G18"/>
  <c r="K18"/>
  <c r="U18"/>
  <c r="Y18"/>
  <c r="AM18"/>
  <c r="K19"/>
  <c r="Y19"/>
  <c r="AI19"/>
  <c r="AM19"/>
  <c r="G20"/>
  <c r="K20"/>
  <c r="U20"/>
  <c r="Y20"/>
  <c r="AI20"/>
  <c r="AM20"/>
  <c r="G21"/>
  <c r="K21"/>
  <c r="U21"/>
  <c r="Y21"/>
  <c r="AI21"/>
  <c r="AM21"/>
  <c r="G22"/>
  <c r="K22"/>
  <c r="U22"/>
  <c r="Y22"/>
  <c r="AI22"/>
  <c r="AM22"/>
  <c r="K23"/>
  <c r="Y23"/>
  <c r="AM23"/>
  <c r="K24"/>
  <c r="AA24"/>
  <c r="AO24"/>
  <c r="K25"/>
  <c r="U25"/>
  <c r="Y25"/>
  <c r="AI25"/>
  <c r="AM25"/>
  <c r="G26"/>
  <c r="K26"/>
  <c r="U26"/>
  <c r="Y26"/>
  <c r="AI26"/>
  <c r="AM26"/>
  <c r="G27"/>
  <c r="K27"/>
  <c r="U27"/>
  <c r="Y27"/>
  <c r="AI27"/>
  <c r="AM27"/>
  <c r="AN27" l="1"/>
  <c r="AO27"/>
  <c r="Z27"/>
  <c r="AA27"/>
  <c r="L27"/>
  <c r="M27"/>
  <c r="AN26"/>
  <c r="AO26"/>
  <c r="Z26"/>
  <c r="AA26"/>
  <c r="L26"/>
  <c r="M26"/>
  <c r="AN25"/>
  <c r="AO25"/>
  <c r="Z25"/>
  <c r="AA25"/>
  <c r="L25"/>
  <c r="M25"/>
  <c r="AN23"/>
  <c r="AO23"/>
  <c r="L23"/>
  <c r="M23"/>
  <c r="L19"/>
  <c r="M19"/>
  <c r="Z18"/>
  <c r="AA18"/>
  <c r="L18"/>
  <c r="M18"/>
  <c r="AN17"/>
  <c r="AO17"/>
  <c r="Z17"/>
  <c r="AA17"/>
  <c r="L17"/>
  <c r="M17"/>
  <c r="AN16"/>
  <c r="AO16"/>
  <c r="Z16"/>
  <c r="AA16"/>
  <c r="L16"/>
  <c r="M16"/>
  <c r="AN15"/>
  <c r="AO15"/>
  <c r="L15"/>
  <c r="M15"/>
  <c r="L24"/>
  <c r="M24"/>
  <c r="Z23"/>
  <c r="AA23"/>
  <c r="AN22"/>
  <c r="AO22"/>
  <c r="Z22"/>
  <c r="AA22"/>
  <c r="L22"/>
  <c r="M22"/>
  <c r="AN21"/>
  <c r="AO21"/>
  <c r="Z21"/>
  <c r="AA21"/>
  <c r="L21"/>
  <c r="M21"/>
  <c r="AN20"/>
  <c r="AO20"/>
  <c r="Z20"/>
  <c r="AA20"/>
  <c r="L20"/>
  <c r="M20"/>
  <c r="AN19"/>
  <c r="AO19"/>
  <c r="Z19"/>
  <c r="AA19"/>
  <c r="AN18"/>
  <c r="AO18"/>
  <c r="Z15"/>
  <c r="AA15"/>
  <c r="AN14"/>
  <c r="AO14"/>
  <c r="Z14"/>
  <c r="AA14"/>
  <c r="L14"/>
  <c r="M14"/>
  <c r="AN13"/>
  <c r="AO13"/>
  <c r="Z13"/>
  <c r="AA13"/>
  <c r="L13"/>
  <c r="M13"/>
  <c r="AN12"/>
  <c r="AO12"/>
  <c r="Z12"/>
  <c r="AA12"/>
  <c r="L12"/>
  <c r="M12"/>
  <c r="AN11"/>
  <c r="AO11"/>
  <c r="Z11"/>
  <c r="AA11"/>
  <c r="L11"/>
  <c r="M11"/>
  <c r="AN10"/>
  <c r="AO10"/>
  <c r="Z10"/>
  <c r="AA10"/>
  <c r="L10"/>
  <c r="M10"/>
  <c r="AN9"/>
  <c r="AO9"/>
  <c r="Z9"/>
  <c r="AA9"/>
  <c r="L9"/>
  <c r="M9"/>
  <c r="AN8"/>
  <c r="AO8"/>
  <c r="Z8"/>
  <c r="AA8"/>
  <c r="L8"/>
  <c r="M8"/>
  <c r="AN7"/>
  <c r="AO7"/>
  <c r="Z7"/>
  <c r="AA7"/>
  <c r="L7"/>
  <c r="M7"/>
  <c r="AN6"/>
  <c r="AO6"/>
  <c r="AO5" s="1"/>
  <c r="AO4" s="1"/>
  <c r="Z6"/>
  <c r="AA6"/>
  <c r="AA5" s="1"/>
  <c r="AA4" s="1"/>
  <c r="L6"/>
  <c r="M6"/>
  <c r="M5" s="1"/>
  <c r="M4" s="1"/>
</calcChain>
</file>

<file path=xl/sharedStrings.xml><?xml version="1.0" encoding="utf-8"?>
<sst xmlns="http://schemas.openxmlformats.org/spreadsheetml/2006/main" count="126" uniqueCount="27">
  <si>
    <t>여수항 광양항 화물처리실적(2012. 2.)</t>
    <phoneticPr fontId="3" type="noConversion"/>
  </si>
  <si>
    <t>여수항 광양항 화물처리실적(2012. 2.)-컨테이너화물</t>
    <phoneticPr fontId="3" type="noConversion"/>
  </si>
  <si>
    <t>여수항 광양항 화물처리실적(2012. 2.)-컨테이너화물 제외</t>
    <phoneticPr fontId="3" type="noConversion"/>
  </si>
  <si>
    <t>(단위: R/T, %)</t>
    <phoneticPr fontId="3" type="noConversion"/>
  </si>
  <si>
    <t>구    분</t>
    <phoneticPr fontId="3" type="noConversion"/>
  </si>
  <si>
    <t>11.2</t>
    <phoneticPr fontId="3" type="noConversion"/>
  </si>
  <si>
    <t>12.1</t>
    <phoneticPr fontId="3" type="noConversion"/>
  </si>
  <si>
    <t>12.2</t>
    <phoneticPr fontId="3" type="noConversion"/>
  </si>
  <si>
    <t>전년대비</t>
    <phoneticPr fontId="3" type="noConversion"/>
  </si>
  <si>
    <t>전월대비</t>
    <phoneticPr fontId="3" type="noConversion"/>
  </si>
  <si>
    <t>11년</t>
    <phoneticPr fontId="3" type="noConversion"/>
  </si>
  <si>
    <t>11.1.~2.</t>
    <phoneticPr fontId="3" type="noConversion"/>
  </si>
  <si>
    <t>12.1.~2.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</si>
  <si>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</si>
  <si>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</si>
  <si>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</si>
  <si>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</si>
  <si>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</si>
  <si>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</si>
  <si>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</si>
  <si>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</si>
  <si>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</si>
  <si>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</si>
  <si>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</si>
  <si>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</si>
  <si>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PORT-MIS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</si>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</sst>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.0"/>
    <numFmt numFmtId="177" formatCode="#,##0,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 shrinkToFit="1"/>
    </xf>
    <xf numFmtId="3" fontId="9" fillId="0" borderId="9" xfId="0" applyNumberFormat="1" applyFont="1" applyFill="1" applyBorder="1" applyAlignment="1">
      <alignment vertical="center" shrinkToFit="1"/>
    </xf>
    <xf numFmtId="3" fontId="10" fillId="0" borderId="9" xfId="0" applyNumberFormat="1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vertical="center" shrinkToFit="1"/>
    </xf>
    <xf numFmtId="3" fontId="10" fillId="0" borderId="15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9" fillId="0" borderId="13" xfId="1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 shrinkToFit="1"/>
    </xf>
    <xf numFmtId="3" fontId="9" fillId="0" borderId="20" xfId="0" applyNumberFormat="1" applyFont="1" applyFill="1" applyBorder="1" applyAlignment="1">
      <alignment vertical="center" shrinkToFit="1"/>
    </xf>
    <xf numFmtId="3" fontId="10" fillId="0" borderId="20" xfId="0" applyNumberFormat="1" applyFont="1" applyFill="1" applyBorder="1" applyAlignment="1">
      <alignment vertical="center" shrinkToFit="1"/>
    </xf>
    <xf numFmtId="176" fontId="9" fillId="0" borderId="2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 shrinkToFit="1"/>
    </xf>
    <xf numFmtId="3" fontId="9" fillId="0" borderId="24" xfId="0" applyNumberFormat="1" applyFont="1" applyFill="1" applyBorder="1" applyAlignment="1">
      <alignment vertical="center" shrinkToFit="1"/>
    </xf>
    <xf numFmtId="3" fontId="10" fillId="0" borderId="24" xfId="0" applyNumberFormat="1" applyFont="1" applyFill="1" applyBorder="1" applyAlignment="1">
      <alignment vertical="center" shrinkToFit="1"/>
    </xf>
    <xf numFmtId="176" fontId="9" fillId="0" borderId="24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 shrinkToFit="1"/>
    </xf>
    <xf numFmtId="3" fontId="9" fillId="0" borderId="26" xfId="0" applyNumberFormat="1" applyFont="1" applyFill="1" applyBorder="1" applyAlignment="1">
      <alignment vertical="center" shrinkToFit="1"/>
    </xf>
    <xf numFmtId="3" fontId="10" fillId="0" borderId="26" xfId="0" applyNumberFormat="1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177;&#50629;/&#44608;&#48337;&#54872;/&#53685;&#44228;&#51088;&#47308;/2012&#45380;&#53685;&#44228;&#51088;&#47308;/2012&#45380;%20&#50668;&#49688;&#54637;&#44305;&#50577;&#54637;&#54868;&#47932;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010"/>
      <sheetName val="2006년"/>
      <sheetName val="2007년"/>
      <sheetName val="2008년"/>
      <sheetName val="2009년"/>
      <sheetName val="2010년"/>
      <sheetName val="2011년"/>
      <sheetName val="2012년"/>
      <sheetName val="1월"/>
      <sheetName val="2월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233687795</v>
          </cell>
          <cell r="F4">
            <v>18167733</v>
          </cell>
          <cell r="U4">
            <v>30584005</v>
          </cell>
          <cell r="W4">
            <v>2404404</v>
          </cell>
          <cell r="AL4">
            <v>203103790</v>
          </cell>
          <cell r="AN4">
            <v>15763329</v>
          </cell>
        </row>
        <row r="5">
          <cell r="D5">
            <v>202251824</v>
          </cell>
          <cell r="F5">
            <v>15849226</v>
          </cell>
          <cell r="U5">
            <v>30444696</v>
          </cell>
          <cell r="W5">
            <v>2396927</v>
          </cell>
          <cell r="AL5">
            <v>171807128</v>
          </cell>
          <cell r="AN5">
            <v>13452299</v>
          </cell>
        </row>
        <row r="6">
          <cell r="D6">
            <v>125993470</v>
          </cell>
          <cell r="F6">
            <v>10144493</v>
          </cell>
          <cell r="U6">
            <v>6225570</v>
          </cell>
          <cell r="W6">
            <v>456871</v>
          </cell>
          <cell r="AL6">
            <v>119767900</v>
          </cell>
          <cell r="AN6">
            <v>9687622</v>
          </cell>
        </row>
        <row r="7">
          <cell r="D7">
            <v>52341812</v>
          </cell>
          <cell r="F7">
            <v>3975705</v>
          </cell>
          <cell r="U7">
            <v>17696343</v>
          </cell>
          <cell r="W7">
            <v>1428221</v>
          </cell>
          <cell r="AL7">
            <v>34645469</v>
          </cell>
          <cell r="AN7">
            <v>2547484</v>
          </cell>
        </row>
        <row r="8">
          <cell r="D8">
            <v>23916542</v>
          </cell>
          <cell r="F8">
            <v>1729028</v>
          </cell>
          <cell r="U8">
            <v>6522783</v>
          </cell>
          <cell r="W8">
            <v>511835</v>
          </cell>
          <cell r="AL8">
            <v>17393759</v>
          </cell>
          <cell r="AN8">
            <v>1217193</v>
          </cell>
        </row>
        <row r="9">
          <cell r="D9">
            <v>31435971</v>
          </cell>
          <cell r="F9">
            <v>2318507</v>
          </cell>
          <cell r="U9">
            <v>139309</v>
          </cell>
          <cell r="W9">
            <v>7477</v>
          </cell>
          <cell r="AL9">
            <v>31296662</v>
          </cell>
          <cell r="AN9">
            <v>2311030</v>
          </cell>
        </row>
        <row r="10">
          <cell r="D10">
            <v>117798042</v>
          </cell>
          <cell r="F10">
            <v>8366090</v>
          </cell>
          <cell r="U10">
            <v>30434185</v>
          </cell>
          <cell r="W10">
            <v>2390092</v>
          </cell>
          <cell r="AL10">
            <v>87363857</v>
          </cell>
          <cell r="AN10">
            <v>5975998</v>
          </cell>
        </row>
        <row r="11">
          <cell r="D11">
            <v>102843696</v>
          </cell>
          <cell r="F11">
            <v>7265767</v>
          </cell>
          <cell r="U11">
            <v>30294876</v>
          </cell>
          <cell r="W11">
            <v>2382615</v>
          </cell>
          <cell r="AL11">
            <v>72548820</v>
          </cell>
          <cell r="AN11">
            <v>4883152</v>
          </cell>
        </row>
        <row r="12">
          <cell r="D12">
            <v>65943368</v>
          </cell>
          <cell r="F12">
            <v>4540719</v>
          </cell>
          <cell r="U12">
            <v>6225570</v>
          </cell>
          <cell r="W12">
            <v>456871</v>
          </cell>
          <cell r="AL12">
            <v>59717798</v>
          </cell>
          <cell r="AN12">
            <v>4083848</v>
          </cell>
        </row>
        <row r="13">
          <cell r="D13">
            <v>26512316</v>
          </cell>
          <cell r="F13">
            <v>2044213</v>
          </cell>
          <cell r="U13">
            <v>17546523</v>
          </cell>
          <cell r="W13">
            <v>1413909</v>
          </cell>
          <cell r="AL13">
            <v>8965793</v>
          </cell>
          <cell r="AN13">
            <v>630304</v>
          </cell>
        </row>
        <row r="14">
          <cell r="D14">
            <v>10388012</v>
          </cell>
          <cell r="F14">
            <v>680835</v>
          </cell>
          <cell r="U14">
            <v>6522783</v>
          </cell>
          <cell r="W14">
            <v>511835</v>
          </cell>
          <cell r="AL14">
            <v>3865229</v>
          </cell>
          <cell r="AN14">
            <v>169000</v>
          </cell>
        </row>
        <row r="15">
          <cell r="D15">
            <v>14954346</v>
          </cell>
          <cell r="F15">
            <v>1100323</v>
          </cell>
          <cell r="U15">
            <v>139309</v>
          </cell>
          <cell r="W15">
            <v>7477</v>
          </cell>
          <cell r="AL15">
            <v>14815037</v>
          </cell>
          <cell r="AN15">
            <v>1092846</v>
          </cell>
        </row>
        <row r="16">
          <cell r="D16">
            <v>102130419</v>
          </cell>
          <cell r="F16">
            <v>8747278</v>
          </cell>
          <cell r="U16">
            <v>149820</v>
          </cell>
          <cell r="W16">
            <v>14312</v>
          </cell>
          <cell r="AL16">
            <v>101980599</v>
          </cell>
          <cell r="AN16">
            <v>8732966</v>
          </cell>
        </row>
        <row r="17">
          <cell r="D17">
            <v>86481280</v>
          </cell>
          <cell r="F17">
            <v>7595116</v>
          </cell>
          <cell r="U17">
            <v>149820</v>
          </cell>
          <cell r="W17">
            <v>14312</v>
          </cell>
          <cell r="AL17">
            <v>86331460</v>
          </cell>
          <cell r="AN17">
            <v>7580804</v>
          </cell>
        </row>
        <row r="18">
          <cell r="D18">
            <v>59485902</v>
          </cell>
          <cell r="F18">
            <v>5603774</v>
          </cell>
          <cell r="U18">
            <v>0</v>
          </cell>
          <cell r="W18">
            <v>0</v>
          </cell>
          <cell r="AL18">
            <v>59485902</v>
          </cell>
          <cell r="AN18">
            <v>5603774</v>
          </cell>
        </row>
        <row r="19">
          <cell r="D19">
            <v>25829496</v>
          </cell>
          <cell r="F19">
            <v>1931492</v>
          </cell>
          <cell r="U19">
            <v>149820</v>
          </cell>
          <cell r="W19">
            <v>14312</v>
          </cell>
          <cell r="AL19">
            <v>25679676</v>
          </cell>
          <cell r="AN19">
            <v>1917180</v>
          </cell>
        </row>
        <row r="20">
          <cell r="D20">
            <v>1165882</v>
          </cell>
          <cell r="F20">
            <v>59850</v>
          </cell>
          <cell r="U20">
            <v>0</v>
          </cell>
          <cell r="W20">
            <v>0</v>
          </cell>
          <cell r="AL20">
            <v>1165882</v>
          </cell>
          <cell r="AN20">
            <v>59850</v>
          </cell>
        </row>
        <row r="21">
          <cell r="D21">
            <v>15649139</v>
          </cell>
          <cell r="F21">
            <v>1152162</v>
          </cell>
          <cell r="U21">
            <v>0</v>
          </cell>
          <cell r="W21">
            <v>0</v>
          </cell>
          <cell r="AL21">
            <v>15649139</v>
          </cell>
          <cell r="AN21">
            <v>1152162</v>
          </cell>
        </row>
        <row r="22">
          <cell r="D22">
            <v>13759334</v>
          </cell>
          <cell r="F22">
            <v>1054365</v>
          </cell>
          <cell r="U22">
            <v>0</v>
          </cell>
          <cell r="AL22">
            <v>13759334</v>
          </cell>
          <cell r="AN22">
            <v>1054365</v>
          </cell>
        </row>
        <row r="23">
          <cell r="D23">
            <v>12926848</v>
          </cell>
          <cell r="F23">
            <v>988343</v>
          </cell>
          <cell r="U23">
            <v>0</v>
          </cell>
          <cell r="W23">
            <v>0</v>
          </cell>
          <cell r="AL23">
            <v>12926848</v>
          </cell>
          <cell r="AN23">
            <v>988343</v>
          </cell>
        </row>
        <row r="24">
          <cell r="D24">
            <v>564200</v>
          </cell>
          <cell r="F24">
            <v>0</v>
          </cell>
          <cell r="U24">
            <v>0</v>
          </cell>
          <cell r="AL24">
            <v>564200</v>
          </cell>
          <cell r="AN24">
            <v>0</v>
          </cell>
        </row>
        <row r="25">
          <cell r="D25">
            <v>0</v>
          </cell>
          <cell r="F25">
            <v>0</v>
          </cell>
          <cell r="U25">
            <v>0</v>
          </cell>
          <cell r="AL25">
            <v>0</v>
          </cell>
          <cell r="AN25">
            <v>0</v>
          </cell>
        </row>
        <row r="26">
          <cell r="D26">
            <v>12362648</v>
          </cell>
          <cell r="F26">
            <v>988343</v>
          </cell>
          <cell r="U26">
            <v>0</v>
          </cell>
          <cell r="W26">
            <v>0</v>
          </cell>
          <cell r="AL26">
            <v>12362648</v>
          </cell>
          <cell r="AN26">
            <v>988343</v>
          </cell>
        </row>
        <row r="27">
          <cell r="D27">
            <v>832486</v>
          </cell>
          <cell r="F27">
            <v>66022</v>
          </cell>
          <cell r="U27">
            <v>0</v>
          </cell>
          <cell r="AL27">
            <v>832486</v>
          </cell>
          <cell r="AN27">
            <v>66022</v>
          </cell>
        </row>
      </sheetData>
      <sheetData sheetId="7">
        <row r="4">
          <cell r="E4">
            <v>20728785</v>
          </cell>
          <cell r="F4">
            <v>17670171</v>
          </cell>
          <cell r="V4">
            <v>2379581</v>
          </cell>
          <cell r="W4">
            <v>2555717</v>
          </cell>
          <cell r="AM4">
            <v>18349204</v>
          </cell>
          <cell r="AN4">
            <v>15114454</v>
          </cell>
        </row>
        <row r="5">
          <cell r="E5">
            <v>18240007</v>
          </cell>
          <cell r="F5">
            <v>15423854</v>
          </cell>
          <cell r="V5">
            <v>2364980</v>
          </cell>
          <cell r="W5">
            <v>2538859</v>
          </cell>
          <cell r="AM5">
            <v>15875027</v>
          </cell>
          <cell r="AN5">
            <v>12884995</v>
          </cell>
        </row>
        <row r="6">
          <cell r="E6">
            <v>11312514</v>
          </cell>
          <cell r="F6">
            <v>9847569</v>
          </cell>
          <cell r="V6">
            <v>597195</v>
          </cell>
          <cell r="W6">
            <v>511815</v>
          </cell>
          <cell r="AM6">
            <v>10715319</v>
          </cell>
          <cell r="AN6">
            <v>9335754</v>
          </cell>
        </row>
        <row r="7">
          <cell r="E7">
            <v>3807554</v>
          </cell>
          <cell r="F7">
            <v>3914162</v>
          </cell>
          <cell r="V7">
            <v>1359576</v>
          </cell>
          <cell r="W7">
            <v>1491851</v>
          </cell>
          <cell r="AM7">
            <v>2447978</v>
          </cell>
          <cell r="AN7">
            <v>2422311</v>
          </cell>
        </row>
        <row r="8">
          <cell r="E8">
            <v>3119939</v>
          </cell>
          <cell r="F8">
            <v>1662123</v>
          </cell>
          <cell r="V8">
            <v>408209</v>
          </cell>
          <cell r="W8">
            <v>535193</v>
          </cell>
          <cell r="AM8">
            <v>2711730</v>
          </cell>
          <cell r="AN8">
            <v>1126930</v>
          </cell>
        </row>
        <row r="9">
          <cell r="E9">
            <v>2488778</v>
          </cell>
          <cell r="F9">
            <v>2246317</v>
          </cell>
          <cell r="V9">
            <v>14601</v>
          </cell>
          <cell r="W9">
            <v>16858</v>
          </cell>
          <cell r="AM9">
            <v>2474177</v>
          </cell>
          <cell r="AN9">
            <v>2229459</v>
          </cell>
        </row>
        <row r="10">
          <cell r="E10">
            <v>9535595</v>
          </cell>
          <cell r="F10">
            <v>8976191</v>
          </cell>
          <cell r="V10">
            <v>2368128</v>
          </cell>
          <cell r="W10">
            <v>2551957</v>
          </cell>
          <cell r="AM10">
            <v>7167467</v>
          </cell>
          <cell r="AN10">
            <v>6424234</v>
          </cell>
        </row>
        <row r="11">
          <cell r="E11">
            <v>8414041</v>
          </cell>
          <cell r="F11">
            <v>7977003</v>
          </cell>
          <cell r="V11">
            <v>2353527</v>
          </cell>
          <cell r="W11">
            <v>2535099</v>
          </cell>
          <cell r="AM11">
            <v>6060514</v>
          </cell>
          <cell r="AN11">
            <v>5441904</v>
          </cell>
        </row>
        <row r="12">
          <cell r="E12">
            <v>5651566</v>
          </cell>
          <cell r="F12">
            <v>5284775</v>
          </cell>
          <cell r="V12">
            <v>597195</v>
          </cell>
          <cell r="W12">
            <v>511815</v>
          </cell>
          <cell r="AM12">
            <v>5054371</v>
          </cell>
          <cell r="AN12">
            <v>4772960</v>
          </cell>
        </row>
        <row r="13">
          <cell r="E13">
            <v>1792287</v>
          </cell>
          <cell r="F13">
            <v>2005390</v>
          </cell>
          <cell r="V13">
            <v>1348123</v>
          </cell>
          <cell r="W13">
            <v>1488091</v>
          </cell>
          <cell r="AM13">
            <v>444164</v>
          </cell>
          <cell r="AN13">
            <v>517299</v>
          </cell>
        </row>
        <row r="14">
          <cell r="E14">
            <v>970188</v>
          </cell>
          <cell r="F14">
            <v>686838</v>
          </cell>
          <cell r="V14">
            <v>408209</v>
          </cell>
          <cell r="W14">
            <v>535193</v>
          </cell>
          <cell r="AM14">
            <v>561979</v>
          </cell>
          <cell r="AN14">
            <v>151645</v>
          </cell>
        </row>
        <row r="15">
          <cell r="E15">
            <v>1121554</v>
          </cell>
          <cell r="F15">
            <v>999188</v>
          </cell>
          <cell r="V15">
            <v>14601</v>
          </cell>
          <cell r="W15">
            <v>16858</v>
          </cell>
          <cell r="AM15">
            <v>1106953</v>
          </cell>
          <cell r="AN15">
            <v>982330</v>
          </cell>
        </row>
        <row r="16">
          <cell r="E16">
            <v>8991679</v>
          </cell>
          <cell r="F16">
            <v>7621969</v>
          </cell>
          <cell r="V16">
            <v>11453</v>
          </cell>
          <cell r="W16">
            <v>3760</v>
          </cell>
          <cell r="AM16">
            <v>8980226</v>
          </cell>
          <cell r="AN16">
            <v>7618209</v>
          </cell>
        </row>
        <row r="17">
          <cell r="E17">
            <v>7694266</v>
          </cell>
          <cell r="F17">
            <v>6442155</v>
          </cell>
          <cell r="V17">
            <v>11453</v>
          </cell>
          <cell r="W17">
            <v>3760</v>
          </cell>
          <cell r="AM17">
            <v>7682813</v>
          </cell>
          <cell r="AN17">
            <v>6438395</v>
          </cell>
        </row>
        <row r="18">
          <cell r="E18">
            <v>5609763</v>
          </cell>
          <cell r="F18">
            <v>4503975</v>
          </cell>
          <cell r="V18">
            <v>0</v>
          </cell>
          <cell r="W18">
            <v>0</v>
          </cell>
          <cell r="AM18">
            <v>5609763</v>
          </cell>
          <cell r="AN18">
            <v>4503975</v>
          </cell>
        </row>
        <row r="19">
          <cell r="E19">
            <v>2015267</v>
          </cell>
          <cell r="F19">
            <v>1908772</v>
          </cell>
          <cell r="V19">
            <v>11453</v>
          </cell>
          <cell r="W19">
            <v>3760</v>
          </cell>
          <cell r="AM19">
            <v>2003814</v>
          </cell>
          <cell r="AN19">
            <v>1905012</v>
          </cell>
        </row>
        <row r="20">
          <cell r="E20">
            <v>69236</v>
          </cell>
          <cell r="F20">
            <v>29408</v>
          </cell>
          <cell r="V20">
            <v>0</v>
          </cell>
          <cell r="W20">
            <v>0</v>
          </cell>
          <cell r="AM20">
            <v>69236</v>
          </cell>
          <cell r="AN20">
            <v>29408</v>
          </cell>
        </row>
        <row r="21">
          <cell r="E21">
            <v>1297413</v>
          </cell>
          <cell r="F21">
            <v>1179814</v>
          </cell>
          <cell r="V21">
            <v>0</v>
          </cell>
          <cell r="W21">
            <v>0</v>
          </cell>
          <cell r="AM21">
            <v>1297413</v>
          </cell>
          <cell r="AN21">
            <v>1179814</v>
          </cell>
        </row>
        <row r="22">
          <cell r="E22">
            <v>2201511</v>
          </cell>
          <cell r="F22">
            <v>1072011</v>
          </cell>
          <cell r="V22">
            <v>0</v>
          </cell>
          <cell r="W22">
            <v>0</v>
          </cell>
          <cell r="AM22">
            <v>2201511</v>
          </cell>
          <cell r="AN22">
            <v>1072011</v>
          </cell>
        </row>
        <row r="23">
          <cell r="E23">
            <v>2131700</v>
          </cell>
          <cell r="F23">
            <v>1004696</v>
          </cell>
          <cell r="V23">
            <v>0</v>
          </cell>
          <cell r="W23">
            <v>0</v>
          </cell>
          <cell r="AM23">
            <v>2131700</v>
          </cell>
          <cell r="AN23">
            <v>1004696</v>
          </cell>
        </row>
        <row r="24">
          <cell r="E24">
            <v>51185</v>
          </cell>
          <cell r="F24">
            <v>58819</v>
          </cell>
          <cell r="V24">
            <v>0</v>
          </cell>
          <cell r="W24">
            <v>0</v>
          </cell>
          <cell r="AM24">
            <v>51185</v>
          </cell>
          <cell r="AN24">
            <v>58819</v>
          </cell>
        </row>
        <row r="25">
          <cell r="E25">
            <v>0</v>
          </cell>
          <cell r="F25">
            <v>0</v>
          </cell>
          <cell r="V25">
            <v>0</v>
          </cell>
          <cell r="W25">
            <v>0</v>
          </cell>
          <cell r="AM25">
            <v>0</v>
          </cell>
          <cell r="AN25">
            <v>0</v>
          </cell>
        </row>
        <row r="26">
          <cell r="E26">
            <v>2080515</v>
          </cell>
          <cell r="F26">
            <v>945877</v>
          </cell>
          <cell r="V26">
            <v>0</v>
          </cell>
          <cell r="W26">
            <v>0</v>
          </cell>
          <cell r="AM26">
            <v>2080515</v>
          </cell>
          <cell r="AN26">
            <v>945877</v>
          </cell>
        </row>
        <row r="27">
          <cell r="E27">
            <v>69811</v>
          </cell>
          <cell r="F27">
            <v>67315</v>
          </cell>
          <cell r="V27">
            <v>0</v>
          </cell>
          <cell r="W27">
            <v>0</v>
          </cell>
          <cell r="AM27">
            <v>69811</v>
          </cell>
          <cell r="AN27">
            <v>67315</v>
          </cell>
        </row>
      </sheetData>
      <sheetData sheetId="8">
        <row r="4">
          <cell r="J4">
            <v>18176455</v>
          </cell>
          <cell r="K4">
            <v>20728785</v>
          </cell>
          <cell r="X4">
            <v>2551258</v>
          </cell>
          <cell r="Y4">
            <v>2379581</v>
          </cell>
          <cell r="AL4">
            <v>15625197</v>
          </cell>
          <cell r="AM4">
            <v>18349204</v>
          </cell>
        </row>
        <row r="5">
          <cell r="J5">
            <v>15688919</v>
          </cell>
          <cell r="K5">
            <v>18240007</v>
          </cell>
          <cell r="X5">
            <v>2540204</v>
          </cell>
          <cell r="Y5">
            <v>2364980</v>
          </cell>
          <cell r="AL5">
            <v>13148715</v>
          </cell>
          <cell r="AM5">
            <v>15875027</v>
          </cell>
        </row>
        <row r="6">
          <cell r="J6">
            <v>10264407</v>
          </cell>
          <cell r="K6">
            <v>11312514</v>
          </cell>
          <cell r="X6">
            <v>535134</v>
          </cell>
          <cell r="Y6">
            <v>597195</v>
          </cell>
          <cell r="AL6">
            <v>9729273</v>
          </cell>
          <cell r="AM6">
            <v>10715319</v>
          </cell>
        </row>
        <row r="7">
          <cell r="J7">
            <v>3899695</v>
          </cell>
          <cell r="K7">
            <v>3807554</v>
          </cell>
          <cell r="X7">
            <v>1546355</v>
          </cell>
          <cell r="Y7">
            <v>1359576</v>
          </cell>
          <cell r="AL7">
            <v>2353340</v>
          </cell>
          <cell r="AM7">
            <v>2447978</v>
          </cell>
        </row>
        <row r="8">
          <cell r="J8">
            <v>1524817</v>
          </cell>
          <cell r="K8">
            <v>3119939</v>
          </cell>
          <cell r="X8">
            <v>458715</v>
          </cell>
          <cell r="Y8">
            <v>408209</v>
          </cell>
          <cell r="AL8">
            <v>1066102</v>
          </cell>
          <cell r="AM8">
            <v>2711730</v>
          </cell>
        </row>
        <row r="9">
          <cell r="J9">
            <v>2487536</v>
          </cell>
          <cell r="K9">
            <v>2488778</v>
          </cell>
          <cell r="X9">
            <v>11054</v>
          </cell>
          <cell r="Y9">
            <v>14601</v>
          </cell>
          <cell r="AL9">
            <v>2476482</v>
          </cell>
          <cell r="AM9">
            <v>2474177</v>
          </cell>
        </row>
        <row r="10">
          <cell r="J10">
            <v>9465419</v>
          </cell>
          <cell r="K10">
            <v>9535595</v>
          </cell>
          <cell r="X10">
            <v>2535287</v>
          </cell>
          <cell r="Y10">
            <v>2368128</v>
          </cell>
          <cell r="AL10">
            <v>6930132</v>
          </cell>
          <cell r="AM10">
            <v>7167467</v>
          </cell>
        </row>
        <row r="11">
          <cell r="J11">
            <v>8343263</v>
          </cell>
          <cell r="K11">
            <v>8414041</v>
          </cell>
          <cell r="X11">
            <v>2524233</v>
          </cell>
          <cell r="Y11">
            <v>2353527</v>
          </cell>
          <cell r="AL11">
            <v>5819030</v>
          </cell>
          <cell r="AM11">
            <v>6060514</v>
          </cell>
        </row>
        <row r="12">
          <cell r="J12">
            <v>5230905</v>
          </cell>
          <cell r="K12">
            <v>5651566</v>
          </cell>
          <cell r="X12">
            <v>535134</v>
          </cell>
          <cell r="Y12">
            <v>597195</v>
          </cell>
          <cell r="AL12">
            <v>4695771</v>
          </cell>
          <cell r="AM12">
            <v>5054371</v>
          </cell>
        </row>
        <row r="13">
          <cell r="J13">
            <v>2333416</v>
          </cell>
          <cell r="K13">
            <v>1792287</v>
          </cell>
          <cell r="X13">
            <v>1530384</v>
          </cell>
          <cell r="Y13">
            <v>1348123</v>
          </cell>
          <cell r="AL13">
            <v>803032</v>
          </cell>
          <cell r="AM13">
            <v>444164</v>
          </cell>
        </row>
        <row r="14">
          <cell r="J14">
            <v>778942</v>
          </cell>
          <cell r="K14">
            <v>970188</v>
          </cell>
          <cell r="X14">
            <v>458715</v>
          </cell>
          <cell r="Y14">
            <v>408209</v>
          </cell>
          <cell r="AL14">
            <v>320227</v>
          </cell>
          <cell r="AM14">
            <v>561979</v>
          </cell>
        </row>
        <row r="15">
          <cell r="J15">
            <v>1122156</v>
          </cell>
          <cell r="K15">
            <v>1121554</v>
          </cell>
          <cell r="X15">
            <v>11054</v>
          </cell>
          <cell r="Y15">
            <v>14601</v>
          </cell>
          <cell r="AL15">
            <v>1111102</v>
          </cell>
          <cell r="AM15">
            <v>1106953</v>
          </cell>
        </row>
        <row r="16">
          <cell r="J16">
            <v>7750373</v>
          </cell>
          <cell r="K16">
            <v>8991679</v>
          </cell>
          <cell r="X16">
            <v>15971</v>
          </cell>
          <cell r="Y16">
            <v>11453</v>
          </cell>
          <cell r="AL16">
            <v>7734402</v>
          </cell>
          <cell r="AM16">
            <v>8980226</v>
          </cell>
        </row>
        <row r="17">
          <cell r="J17">
            <v>6451070</v>
          </cell>
          <cell r="K17">
            <v>7694266</v>
          </cell>
          <cell r="X17">
            <v>15971</v>
          </cell>
          <cell r="Y17">
            <v>11453</v>
          </cell>
          <cell r="AL17">
            <v>6435099</v>
          </cell>
          <cell r="AM17">
            <v>7682813</v>
          </cell>
        </row>
        <row r="18">
          <cell r="J18">
            <v>4735165</v>
          </cell>
          <cell r="K18">
            <v>5609763</v>
          </cell>
          <cell r="X18">
            <v>0</v>
          </cell>
          <cell r="Y18">
            <v>0</v>
          </cell>
          <cell r="AL18">
            <v>4735165</v>
          </cell>
          <cell r="AM18">
            <v>5609763</v>
          </cell>
        </row>
        <row r="19">
          <cell r="J19">
            <v>1566279</v>
          </cell>
          <cell r="K19">
            <v>2015267</v>
          </cell>
          <cell r="X19">
            <v>15971</v>
          </cell>
          <cell r="Y19">
            <v>11453</v>
          </cell>
          <cell r="AL19">
            <v>1550308</v>
          </cell>
          <cell r="AM19">
            <v>2003814</v>
          </cell>
        </row>
        <row r="20">
          <cell r="J20">
            <v>149626</v>
          </cell>
          <cell r="K20">
            <v>69236</v>
          </cell>
          <cell r="X20">
            <v>0</v>
          </cell>
          <cell r="Y20">
            <v>0</v>
          </cell>
          <cell r="AL20">
            <v>149626</v>
          </cell>
          <cell r="AM20">
            <v>69236</v>
          </cell>
        </row>
        <row r="21">
          <cell r="J21">
            <v>1299303</v>
          </cell>
          <cell r="K21">
            <v>1297413</v>
          </cell>
          <cell r="X21">
            <v>0</v>
          </cell>
          <cell r="Y21">
            <v>0</v>
          </cell>
          <cell r="AL21">
            <v>1299303</v>
          </cell>
          <cell r="AM21">
            <v>1297413</v>
          </cell>
        </row>
        <row r="22">
          <cell r="J22">
            <v>960663</v>
          </cell>
          <cell r="K22">
            <v>2201511</v>
          </cell>
          <cell r="X22">
            <v>0</v>
          </cell>
          <cell r="Y22">
            <v>0</v>
          </cell>
          <cell r="AL22">
            <v>960663</v>
          </cell>
          <cell r="AM22">
            <v>2201511</v>
          </cell>
        </row>
        <row r="23">
          <cell r="J23">
            <v>894586</v>
          </cell>
          <cell r="K23">
            <v>2131700</v>
          </cell>
          <cell r="X23">
            <v>0</v>
          </cell>
          <cell r="Y23">
            <v>0</v>
          </cell>
          <cell r="AL23">
            <v>894586</v>
          </cell>
          <cell r="AM23">
            <v>2131700</v>
          </cell>
        </row>
        <row r="24">
          <cell r="J24">
            <v>298337</v>
          </cell>
          <cell r="K24">
            <v>51185</v>
          </cell>
          <cell r="X24">
            <v>0</v>
          </cell>
          <cell r="Y24">
            <v>0</v>
          </cell>
          <cell r="AL24">
            <v>298337</v>
          </cell>
          <cell r="AM24">
            <v>51185</v>
          </cell>
        </row>
        <row r="25">
          <cell r="J25">
            <v>0</v>
          </cell>
          <cell r="K25">
            <v>0</v>
          </cell>
          <cell r="X25">
            <v>0</v>
          </cell>
          <cell r="Y25">
            <v>0</v>
          </cell>
          <cell r="AL25">
            <v>0</v>
          </cell>
          <cell r="AM25">
            <v>0</v>
          </cell>
        </row>
        <row r="26">
          <cell r="J26">
            <v>596249</v>
          </cell>
          <cell r="K26">
            <v>2080515</v>
          </cell>
          <cell r="X26">
            <v>0</v>
          </cell>
          <cell r="Y26">
            <v>0</v>
          </cell>
          <cell r="AL26">
            <v>596249</v>
          </cell>
          <cell r="AM26">
            <v>2080515</v>
          </cell>
        </row>
        <row r="27">
          <cell r="J27">
            <v>66077</v>
          </cell>
          <cell r="K27">
            <v>69811</v>
          </cell>
          <cell r="X27">
            <v>0</v>
          </cell>
          <cell r="Y27">
            <v>0</v>
          </cell>
          <cell r="AL27">
            <v>66077</v>
          </cell>
          <cell r="AM27">
            <v>69811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>
      <selection activeCell="A2" sqref="A2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11" width="10.6640625" style="1" customWidth="1"/>
    <col min="12" max="13" width="7.44140625" style="1" customWidth="1"/>
    <col min="14" max="14" width="2.33203125" style="1" customWidth="1"/>
    <col min="15" max="15" width="2.21875" style="1" customWidth="1"/>
    <col min="16" max="16" width="1.44140625" style="1" customWidth="1"/>
    <col min="17" max="17" width="4.44140625" style="1" customWidth="1"/>
    <col min="18" max="20" width="9.5546875" style="1" customWidth="1"/>
    <col min="21" max="22" width="7.44140625" style="1" customWidth="1"/>
    <col min="23" max="25" width="10.6640625" style="1" customWidth="1"/>
    <col min="26" max="27" width="7.44140625" style="1" customWidth="1"/>
    <col min="28" max="28" width="2.33203125" style="1" customWidth="1"/>
    <col min="29" max="29" width="2.21875" style="1" customWidth="1"/>
    <col min="30" max="30" width="1.44140625" style="1" customWidth="1"/>
    <col min="31" max="31" width="4.44140625" style="1" customWidth="1"/>
    <col min="32" max="34" width="9.5546875" style="1" customWidth="1"/>
    <col min="35" max="36" width="7.44140625" style="1" customWidth="1"/>
    <col min="37" max="39" width="10.6640625" style="1" customWidth="1"/>
    <col min="40" max="41" width="7.44140625" style="1" customWidth="1"/>
    <col min="42" max="16384" width="8.88671875" style="1"/>
  </cols>
  <sheetData>
    <row r="1" spans="1:41" ht="38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47" t="s">
        <v>1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C1" s="47" t="s">
        <v>2</v>
      </c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21.75" customHeight="1" thickBot="1">
      <c r="M2" s="2" t="s">
        <v>3</v>
      </c>
      <c r="AA2" s="2" t="s">
        <v>3</v>
      </c>
      <c r="AO2" s="2" t="s">
        <v>3</v>
      </c>
    </row>
    <row r="3" spans="1:41" ht="30" customHeight="1" thickBot="1">
      <c r="A3" s="48" t="s">
        <v>4</v>
      </c>
      <c r="B3" s="49"/>
      <c r="C3" s="50"/>
      <c r="D3" s="3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  <c r="O3" s="48" t="s">
        <v>4</v>
      </c>
      <c r="P3" s="49"/>
      <c r="Q3" s="50"/>
      <c r="R3" s="3" t="s">
        <v>5</v>
      </c>
      <c r="S3" s="4" t="s">
        <v>6</v>
      </c>
      <c r="T3" s="4" t="s">
        <v>7</v>
      </c>
      <c r="U3" s="5" t="s">
        <v>8</v>
      </c>
      <c r="V3" s="5" t="s">
        <v>9</v>
      </c>
      <c r="W3" s="4" t="s">
        <v>10</v>
      </c>
      <c r="X3" s="4" t="s">
        <v>11</v>
      </c>
      <c r="Y3" s="4" t="s">
        <v>12</v>
      </c>
      <c r="Z3" s="5" t="s">
        <v>13</v>
      </c>
      <c r="AA3" s="6" t="s">
        <v>14</v>
      </c>
      <c r="AC3" s="48" t="s">
        <v>4</v>
      </c>
      <c r="AD3" s="49"/>
      <c r="AE3" s="50"/>
      <c r="AF3" s="3" t="s">
        <v>5</v>
      </c>
      <c r="AG3" s="4" t="s">
        <v>6</v>
      </c>
      <c r="AH3" s="4" t="s">
        <v>7</v>
      </c>
      <c r="AI3" s="5" t="s">
        <v>8</v>
      </c>
      <c r="AJ3" s="5" t="s">
        <v>9</v>
      </c>
      <c r="AK3" s="4" t="s">
        <v>10</v>
      </c>
      <c r="AL3" s="4" t="s">
        <v>11</v>
      </c>
      <c r="AM3" s="4" t="s">
        <v>12</v>
      </c>
      <c r="AN3" s="5" t="s">
        <v>13</v>
      </c>
      <c r="AO3" s="6" t="s">
        <v>14</v>
      </c>
    </row>
    <row r="4" spans="1:41" ht="30" customHeight="1">
      <c r="A4" s="51" t="s">
        <v>15</v>
      </c>
      <c r="B4" s="56" t="s">
        <v>16</v>
      </c>
      <c r="C4" s="57"/>
      <c r="D4" s="7">
        <f>'[1]2011년'!F4</f>
        <v>18167733</v>
      </c>
      <c r="E4" s="8">
        <f>'[1]2012년'!E4</f>
        <v>20728785</v>
      </c>
      <c r="F4" s="9">
        <f>'[1]2012년'!F4</f>
        <v>17670171</v>
      </c>
      <c r="G4" s="10">
        <f t="shared" ref="G4:G27" si="0">(F4/D4)*100-100</f>
        <v>-2.7387126396012036</v>
      </c>
      <c r="H4" s="10">
        <f t="shared" ref="H4:H27" si="1">(F4/E4)*100-100</f>
        <v>-14.755394491283496</v>
      </c>
      <c r="I4" s="8">
        <f>'[1]2011년'!D4</f>
        <v>233687795</v>
      </c>
      <c r="J4" s="11">
        <f>'[1]1월'!J4+D4</f>
        <v>36344188</v>
      </c>
      <c r="K4" s="9">
        <f>'[1]1월'!K4+F4</f>
        <v>38398956</v>
      </c>
      <c r="L4" s="10">
        <f t="shared" ref="L4:L26" si="2">(K4/J4)*100-100</f>
        <v>5.6536357339996215</v>
      </c>
      <c r="M4" s="12">
        <f>M5+M9</f>
        <v>100</v>
      </c>
      <c r="O4" s="51" t="s">
        <v>15</v>
      </c>
      <c r="P4" s="56" t="s">
        <v>16</v>
      </c>
      <c r="Q4" s="57"/>
      <c r="R4" s="7">
        <f>'[1]2011년'!W4</f>
        <v>2404404</v>
      </c>
      <c r="S4" s="8">
        <f>'[1]2012년'!V4</f>
        <v>2379581</v>
      </c>
      <c r="T4" s="9">
        <f>'[1]2012년'!W4</f>
        <v>2555717</v>
      </c>
      <c r="U4" s="10">
        <f t="shared" ref="U4:U27" si="3">(T4/R4)*100-100</f>
        <v>6.2931603840286527</v>
      </c>
      <c r="V4" s="10">
        <f t="shared" ref="V4:V27" si="4">(T4/S4)*100-100</f>
        <v>7.4019753897849938</v>
      </c>
      <c r="W4" s="8">
        <f>'[1]2011년'!U4</f>
        <v>30584005</v>
      </c>
      <c r="X4" s="11">
        <f>'[1]1월'!X4+R4</f>
        <v>4955662</v>
      </c>
      <c r="Y4" s="9">
        <f>'[1]1월'!Y4+T4</f>
        <v>4935298</v>
      </c>
      <c r="Z4" s="10">
        <f t="shared" ref="Z4:Z26" si="5">(Y4/X4)*100-100</f>
        <v>-0.41092390885415853</v>
      </c>
      <c r="AA4" s="12">
        <f>AA5+AA9</f>
        <v>100</v>
      </c>
      <c r="AC4" s="51" t="s">
        <v>15</v>
      </c>
      <c r="AD4" s="56" t="s">
        <v>16</v>
      </c>
      <c r="AE4" s="57"/>
      <c r="AF4" s="7">
        <f>'[1]2011년'!AN4</f>
        <v>15763329</v>
      </c>
      <c r="AG4" s="8">
        <f>'[1]2012년'!AM4</f>
        <v>18349204</v>
      </c>
      <c r="AH4" s="9">
        <f>'[1]2012년'!AN4</f>
        <v>15114454</v>
      </c>
      <c r="AI4" s="10">
        <f t="shared" ref="AI4:AI27" si="6">(AH4/AF4)*100-100</f>
        <v>-4.1163576551628154</v>
      </c>
      <c r="AJ4" s="10">
        <f t="shared" ref="AJ4:AJ27" si="7">(AH4/AG4)*100-100</f>
        <v>-17.628830111649535</v>
      </c>
      <c r="AK4" s="8">
        <f>'[1]2011년'!AL4</f>
        <v>203103790</v>
      </c>
      <c r="AL4" s="11">
        <f>'[1]1월'!AL4+AF4</f>
        <v>31388526</v>
      </c>
      <c r="AM4" s="9">
        <f>'[1]1월'!AM4+AH4</f>
        <v>33463658</v>
      </c>
      <c r="AN4" s="10">
        <f t="shared" ref="AN4:AN26" si="8">(AM4/AL4)*100-100</f>
        <v>6.6111164315266109</v>
      </c>
      <c r="AO4" s="12">
        <f>AO5+AO9</f>
        <v>100</v>
      </c>
    </row>
    <row r="5" spans="1:41" ht="30" customHeight="1">
      <c r="A5" s="52"/>
      <c r="B5" s="43" t="s">
        <v>17</v>
      </c>
      <c r="C5" s="44"/>
      <c r="D5" s="13">
        <f>'[1]2011년'!F5</f>
        <v>15849226</v>
      </c>
      <c r="E5" s="14">
        <f>'[1]2012년'!E5</f>
        <v>18240007</v>
      </c>
      <c r="F5" s="15">
        <f>'[1]2012년'!F5</f>
        <v>15423854</v>
      </c>
      <c r="G5" s="16">
        <f t="shared" si="0"/>
        <v>-2.6838660764885276</v>
      </c>
      <c r="H5" s="16">
        <f t="shared" si="1"/>
        <v>-15.439429381797936</v>
      </c>
      <c r="I5" s="14">
        <f>'[1]2011년'!D5</f>
        <v>202251824</v>
      </c>
      <c r="J5" s="17">
        <f>'[1]1월'!J5+D5</f>
        <v>31538145</v>
      </c>
      <c r="K5" s="15">
        <f>'[1]1월'!K5+F5</f>
        <v>33663861</v>
      </c>
      <c r="L5" s="16">
        <f t="shared" si="2"/>
        <v>6.7401427699695091</v>
      </c>
      <c r="M5" s="18">
        <f>SUM(M6:M8)</f>
        <v>87.668688179959901</v>
      </c>
      <c r="O5" s="52"/>
      <c r="P5" s="43" t="s">
        <v>17</v>
      </c>
      <c r="Q5" s="44"/>
      <c r="R5" s="13">
        <f>'[1]2011년'!W5</f>
        <v>2396927</v>
      </c>
      <c r="S5" s="14">
        <f>'[1]2012년'!V5</f>
        <v>2364980</v>
      </c>
      <c r="T5" s="15">
        <f>'[1]2012년'!W5</f>
        <v>2538859</v>
      </c>
      <c r="U5" s="16">
        <f>(T5/R5)*100-100</f>
        <v>5.9214152120611061</v>
      </c>
      <c r="V5" s="16">
        <f>(T5/S5)*100-100</f>
        <v>7.3522397652411513</v>
      </c>
      <c r="W5" s="14">
        <f>'[1]2011년'!U5</f>
        <v>30444696</v>
      </c>
      <c r="X5" s="17">
        <f>'[1]1월'!X5+R5</f>
        <v>4937131</v>
      </c>
      <c r="Y5" s="15">
        <f>'[1]1월'!Y5+T5</f>
        <v>4903839</v>
      </c>
      <c r="Z5" s="16">
        <f t="shared" si="5"/>
        <v>-0.67431874908727707</v>
      </c>
      <c r="AA5" s="18">
        <f>SUM(AA6:AA8)</f>
        <v>99.362571419192918</v>
      </c>
      <c r="AC5" s="52"/>
      <c r="AD5" s="43" t="s">
        <v>17</v>
      </c>
      <c r="AE5" s="44"/>
      <c r="AF5" s="13">
        <f>'[1]2011년'!AN5</f>
        <v>13452299</v>
      </c>
      <c r="AG5" s="14">
        <f>'[1]2012년'!AM5</f>
        <v>15875027</v>
      </c>
      <c r="AH5" s="15">
        <f>'[1]2012년'!AN5</f>
        <v>12884995</v>
      </c>
      <c r="AI5" s="16">
        <f t="shared" si="6"/>
        <v>-4.2171527706899781</v>
      </c>
      <c r="AJ5" s="16">
        <f t="shared" si="7"/>
        <v>-18.834815210078077</v>
      </c>
      <c r="AK5" s="14">
        <f>'[1]2011년'!AL5</f>
        <v>171807128</v>
      </c>
      <c r="AL5" s="17">
        <f>'[1]1월'!AL5+AF5</f>
        <v>26601014</v>
      </c>
      <c r="AM5" s="15">
        <f>'[1]1월'!AM5+AH5</f>
        <v>28760022</v>
      </c>
      <c r="AN5" s="16">
        <f t="shared" si="8"/>
        <v>8.1162620342217053</v>
      </c>
      <c r="AO5" s="18">
        <f>SUM(AO6:AO8)</f>
        <v>85.944047121208328</v>
      </c>
    </row>
    <row r="6" spans="1:41" ht="30" customHeight="1">
      <c r="A6" s="52"/>
      <c r="B6" s="19"/>
      <c r="C6" s="20" t="s">
        <v>18</v>
      </c>
      <c r="D6" s="13">
        <f>'[1]2011년'!F6</f>
        <v>10144493</v>
      </c>
      <c r="E6" s="14">
        <f>'[1]2012년'!E6</f>
        <v>11312514</v>
      </c>
      <c r="F6" s="15">
        <f>'[1]2012년'!F6</f>
        <v>9847569</v>
      </c>
      <c r="G6" s="16">
        <f t="shared" si="0"/>
        <v>-2.9269476552450726</v>
      </c>
      <c r="H6" s="16">
        <f t="shared" si="1"/>
        <v>-12.949774029008935</v>
      </c>
      <c r="I6" s="14">
        <f>'[1]2011년'!D6</f>
        <v>125993470</v>
      </c>
      <c r="J6" s="17">
        <f>'[1]1월'!J6+D6</f>
        <v>20408900</v>
      </c>
      <c r="K6" s="15">
        <f>'[1]1월'!K6+F6</f>
        <v>21160083</v>
      </c>
      <c r="L6" s="16">
        <f t="shared" si="2"/>
        <v>3.6806638280358044</v>
      </c>
      <c r="M6" s="21">
        <f>(K6/$K$4)*100</f>
        <v>55.105881003639787</v>
      </c>
      <c r="O6" s="52"/>
      <c r="P6" s="19"/>
      <c r="Q6" s="20" t="s">
        <v>18</v>
      </c>
      <c r="R6" s="13">
        <f>'[1]2011년'!W6</f>
        <v>456871</v>
      </c>
      <c r="S6" s="14">
        <f>'[1]2012년'!V6</f>
        <v>597195</v>
      </c>
      <c r="T6" s="15">
        <f>'[1]2012년'!W6</f>
        <v>511815</v>
      </c>
      <c r="U6" s="16">
        <f>(T6/R6)*100-100</f>
        <v>12.026151802149826</v>
      </c>
      <c r="V6" s="16">
        <f>(T6/S6)*100-100</f>
        <v>-14.296837716323822</v>
      </c>
      <c r="W6" s="14">
        <f>'[1]2011년'!U6</f>
        <v>6225570</v>
      </c>
      <c r="X6" s="17">
        <f>'[1]1월'!X6+R6</f>
        <v>992005</v>
      </c>
      <c r="Y6" s="15">
        <f>'[1]1월'!Y6+T6</f>
        <v>1109010</v>
      </c>
      <c r="Z6" s="16">
        <f t="shared" si="5"/>
        <v>11.794799421373895</v>
      </c>
      <c r="AA6" s="21">
        <f>(Y6/$Y$4)*100</f>
        <v>22.470983515078522</v>
      </c>
      <c r="AC6" s="52"/>
      <c r="AD6" s="19"/>
      <c r="AE6" s="20" t="s">
        <v>18</v>
      </c>
      <c r="AF6" s="13">
        <f>'[1]2011년'!AN6</f>
        <v>9687622</v>
      </c>
      <c r="AG6" s="14">
        <f>'[1]2012년'!AM6</f>
        <v>10715319</v>
      </c>
      <c r="AH6" s="15">
        <f>'[1]2012년'!AN6</f>
        <v>9335754</v>
      </c>
      <c r="AI6" s="16">
        <f t="shared" si="6"/>
        <v>-3.6321400649199518</v>
      </c>
      <c r="AJ6" s="16">
        <f t="shared" si="7"/>
        <v>-12.874698364089767</v>
      </c>
      <c r="AK6" s="14">
        <f>'[1]2011년'!AL6</f>
        <v>119767900</v>
      </c>
      <c r="AL6" s="17">
        <f>'[1]1월'!AL6+AF6</f>
        <v>19416895</v>
      </c>
      <c r="AM6" s="15">
        <f>'[1]1월'!AM6+AH6</f>
        <v>20051073</v>
      </c>
      <c r="AN6" s="16">
        <f t="shared" si="8"/>
        <v>3.2661143813158589</v>
      </c>
      <c r="AO6" s="21">
        <f>(AM6/$AM$4)*100</f>
        <v>59.91895147864588</v>
      </c>
    </row>
    <row r="7" spans="1:41" ht="30" customHeight="1">
      <c r="A7" s="52"/>
      <c r="B7" s="19"/>
      <c r="C7" s="20" t="s">
        <v>19</v>
      </c>
      <c r="D7" s="13">
        <f>'[1]2011년'!F7</f>
        <v>3975705</v>
      </c>
      <c r="E7" s="14">
        <f>'[1]2012년'!E7</f>
        <v>3807554</v>
      </c>
      <c r="F7" s="15">
        <f>'[1]2012년'!F7</f>
        <v>3914162</v>
      </c>
      <c r="G7" s="16">
        <f t="shared" si="0"/>
        <v>-1.5479770254583798</v>
      </c>
      <c r="H7" s="16">
        <f t="shared" si="1"/>
        <v>2.7999077623061908</v>
      </c>
      <c r="I7" s="14">
        <f>'[1]2011년'!D7</f>
        <v>52341812</v>
      </c>
      <c r="J7" s="17">
        <f>'[1]1월'!J7+D7</f>
        <v>7875400</v>
      </c>
      <c r="K7" s="15">
        <f>'[1]1월'!K7+F7</f>
        <v>7721716</v>
      </c>
      <c r="L7" s="16">
        <f t="shared" si="2"/>
        <v>-1.9514437361911803</v>
      </c>
      <c r="M7" s="21">
        <f>(K7/$K$4)*100</f>
        <v>20.109182135055963</v>
      </c>
      <c r="O7" s="52"/>
      <c r="P7" s="19"/>
      <c r="Q7" s="20" t="s">
        <v>19</v>
      </c>
      <c r="R7" s="13">
        <f>'[1]2011년'!W7</f>
        <v>1428221</v>
      </c>
      <c r="S7" s="14">
        <f>'[1]2012년'!V7</f>
        <v>1359576</v>
      </c>
      <c r="T7" s="15">
        <f>'[1]2012년'!W7</f>
        <v>1491851</v>
      </c>
      <c r="U7" s="16">
        <f t="shared" si="3"/>
        <v>4.4551928588082603</v>
      </c>
      <c r="V7" s="16">
        <f t="shared" si="4"/>
        <v>9.7291361424444176</v>
      </c>
      <c r="W7" s="14">
        <f>'[1]2011년'!U7</f>
        <v>17696343</v>
      </c>
      <c r="X7" s="17">
        <f>'[1]1월'!X7+R7</f>
        <v>2974576</v>
      </c>
      <c r="Y7" s="15">
        <f>'[1]1월'!Y7+T7</f>
        <v>2851427</v>
      </c>
      <c r="Z7" s="16">
        <f t="shared" si="5"/>
        <v>-4.1400522292925075</v>
      </c>
      <c r="AA7" s="21">
        <f>(Y7/$Y$4)*100</f>
        <v>57.776186969864838</v>
      </c>
      <c r="AC7" s="52"/>
      <c r="AD7" s="19"/>
      <c r="AE7" s="20" t="s">
        <v>19</v>
      </c>
      <c r="AF7" s="13">
        <f>'[1]2011년'!AN7</f>
        <v>2547484</v>
      </c>
      <c r="AG7" s="14">
        <f>'[1]2012년'!AM7</f>
        <v>2447978</v>
      </c>
      <c r="AH7" s="15">
        <f>'[1]2012년'!AN7</f>
        <v>2422311</v>
      </c>
      <c r="AI7" s="16">
        <f t="shared" si="6"/>
        <v>-4.9135931766401626</v>
      </c>
      <c r="AJ7" s="16">
        <f t="shared" si="7"/>
        <v>-1.0484979848675096</v>
      </c>
      <c r="AK7" s="14">
        <f>'[1]2011년'!AL7</f>
        <v>34645469</v>
      </c>
      <c r="AL7" s="17">
        <f>'[1]1월'!AL7+AF7</f>
        <v>4900824</v>
      </c>
      <c r="AM7" s="15">
        <f>'[1]1월'!AM7+AH7</f>
        <v>4870289</v>
      </c>
      <c r="AN7" s="16">
        <f t="shared" si="8"/>
        <v>-0.62305848975600497</v>
      </c>
      <c r="AO7" s="21">
        <f>(AM7/$AM$4)*100</f>
        <v>14.553964781734264</v>
      </c>
    </row>
    <row r="8" spans="1:41" ht="30" customHeight="1">
      <c r="A8" s="52"/>
      <c r="B8" s="19"/>
      <c r="C8" s="20" t="s">
        <v>20</v>
      </c>
      <c r="D8" s="13">
        <f>'[1]2011년'!F8</f>
        <v>1729028</v>
      </c>
      <c r="E8" s="14">
        <f>'[1]2012년'!E8</f>
        <v>3119939</v>
      </c>
      <c r="F8" s="15">
        <f>'[1]2012년'!F8</f>
        <v>1662123</v>
      </c>
      <c r="G8" s="16">
        <f t="shared" si="0"/>
        <v>-3.8695151264178378</v>
      </c>
      <c r="H8" s="16">
        <f t="shared" si="1"/>
        <v>-46.725785343880119</v>
      </c>
      <c r="I8" s="14">
        <f>'[1]2011년'!D8</f>
        <v>23916542</v>
      </c>
      <c r="J8" s="17">
        <f>'[1]1월'!J8+D8</f>
        <v>3253845</v>
      </c>
      <c r="K8" s="15">
        <f>'[1]1월'!K8+F8</f>
        <v>4782062</v>
      </c>
      <c r="L8" s="16">
        <f t="shared" si="2"/>
        <v>46.966496560223362</v>
      </c>
      <c r="M8" s="21">
        <f>(K8/$K$4)*100</f>
        <v>12.453625041264143</v>
      </c>
      <c r="O8" s="52"/>
      <c r="P8" s="19"/>
      <c r="Q8" s="20" t="s">
        <v>20</v>
      </c>
      <c r="R8" s="13">
        <f>'[1]2011년'!W8</f>
        <v>511835</v>
      </c>
      <c r="S8" s="14">
        <f>'[1]2012년'!V8</f>
        <v>408209</v>
      </c>
      <c r="T8" s="15">
        <f>'[1]2012년'!W8</f>
        <v>535193</v>
      </c>
      <c r="U8" s="16">
        <f t="shared" si="3"/>
        <v>4.563580059980282</v>
      </c>
      <c r="V8" s="16">
        <f t="shared" si="4"/>
        <v>31.107594394048164</v>
      </c>
      <c r="W8" s="14">
        <f>'[1]2011년'!U8</f>
        <v>6522783</v>
      </c>
      <c r="X8" s="17">
        <f>'[1]1월'!X8+R8</f>
        <v>970550</v>
      </c>
      <c r="Y8" s="15">
        <f>'[1]1월'!Y8+T8</f>
        <v>943402</v>
      </c>
      <c r="Z8" s="16">
        <f t="shared" si="5"/>
        <v>-2.7971768584823025</v>
      </c>
      <c r="AA8" s="21">
        <f>(Y8/$Y$4)*100</f>
        <v>19.115400934249564</v>
      </c>
      <c r="AC8" s="52"/>
      <c r="AD8" s="19"/>
      <c r="AE8" s="20" t="s">
        <v>20</v>
      </c>
      <c r="AF8" s="13">
        <f>'[1]2011년'!AN8</f>
        <v>1217193</v>
      </c>
      <c r="AG8" s="14">
        <f>'[1]2012년'!AM8</f>
        <v>2711730</v>
      </c>
      <c r="AH8" s="15">
        <f>'[1]2012년'!AN8</f>
        <v>1126930</v>
      </c>
      <c r="AI8" s="16">
        <f t="shared" si="6"/>
        <v>-7.4156686737435962</v>
      </c>
      <c r="AJ8" s="16">
        <f t="shared" si="7"/>
        <v>-58.442396551279074</v>
      </c>
      <c r="AK8" s="14">
        <f>'[1]2011년'!AL8</f>
        <v>17393759</v>
      </c>
      <c r="AL8" s="17">
        <f>'[1]1월'!AL8+AF8</f>
        <v>2283295</v>
      </c>
      <c r="AM8" s="15">
        <f>'[1]1월'!AM8+AH8</f>
        <v>3838660</v>
      </c>
      <c r="AN8" s="16">
        <f t="shared" si="8"/>
        <v>68.119318791483352</v>
      </c>
      <c r="AO8" s="21">
        <f>(AM8/$AM$4)*100</f>
        <v>11.471130860828186</v>
      </c>
    </row>
    <row r="9" spans="1:41" ht="30" customHeight="1" thickBot="1">
      <c r="A9" s="53"/>
      <c r="B9" s="45" t="s">
        <v>21</v>
      </c>
      <c r="C9" s="46"/>
      <c r="D9" s="22">
        <f>'[1]2011년'!F9</f>
        <v>2318507</v>
      </c>
      <c r="E9" s="23">
        <f>'[1]2012년'!E9</f>
        <v>2488778</v>
      </c>
      <c r="F9" s="24">
        <f>'[1]2012년'!F9</f>
        <v>2246317</v>
      </c>
      <c r="G9" s="25">
        <f t="shared" si="0"/>
        <v>-3.1136416668140328</v>
      </c>
      <c r="H9" s="25">
        <f t="shared" si="1"/>
        <v>-9.7421706556390433</v>
      </c>
      <c r="I9" s="23">
        <f>'[1]2011년'!D9</f>
        <v>31435971</v>
      </c>
      <c r="J9" s="26">
        <f>'[1]1월'!J9+D9</f>
        <v>4806043</v>
      </c>
      <c r="K9" s="24">
        <f>'[1]1월'!K9+F9</f>
        <v>4735095</v>
      </c>
      <c r="L9" s="25">
        <f t="shared" si="2"/>
        <v>-1.4762248277845202</v>
      </c>
      <c r="M9" s="27">
        <f>(K9/$K$4)*100</f>
        <v>12.331311820040106</v>
      </c>
      <c r="O9" s="53"/>
      <c r="P9" s="45" t="s">
        <v>21</v>
      </c>
      <c r="Q9" s="46"/>
      <c r="R9" s="22">
        <f>'[1]2011년'!W9</f>
        <v>7477</v>
      </c>
      <c r="S9" s="23">
        <f>'[1]2012년'!V9</f>
        <v>14601</v>
      </c>
      <c r="T9" s="24">
        <f>'[1]2012년'!W9</f>
        <v>16858</v>
      </c>
      <c r="U9" s="25">
        <f t="shared" si="3"/>
        <v>125.46475859301859</v>
      </c>
      <c r="V9" s="25">
        <f t="shared" si="4"/>
        <v>15.457845353058005</v>
      </c>
      <c r="W9" s="23">
        <f>'[1]2011년'!U9</f>
        <v>139309</v>
      </c>
      <c r="X9" s="26">
        <f>'[1]1월'!X9+R9</f>
        <v>18531</v>
      </c>
      <c r="Y9" s="24">
        <f>'[1]1월'!Y9+T9</f>
        <v>31459</v>
      </c>
      <c r="Z9" s="25">
        <f t="shared" si="5"/>
        <v>69.764178943392153</v>
      </c>
      <c r="AA9" s="27">
        <f>(Y9/$Y$4)*100</f>
        <v>0.63742858080707587</v>
      </c>
      <c r="AC9" s="53"/>
      <c r="AD9" s="45" t="s">
        <v>21</v>
      </c>
      <c r="AE9" s="46"/>
      <c r="AF9" s="22">
        <f>'[1]2011년'!AN9</f>
        <v>2311030</v>
      </c>
      <c r="AG9" s="23">
        <f>'[1]2012년'!AM9</f>
        <v>2474177</v>
      </c>
      <c r="AH9" s="24">
        <f>'[1]2012년'!AN9</f>
        <v>2229459</v>
      </c>
      <c r="AI9" s="25">
        <f t="shared" si="6"/>
        <v>-3.5296382998057112</v>
      </c>
      <c r="AJ9" s="25">
        <f t="shared" si="7"/>
        <v>-9.8908849286045353</v>
      </c>
      <c r="AK9" s="23">
        <f>'[1]2011년'!AL9</f>
        <v>31296662</v>
      </c>
      <c r="AL9" s="26">
        <f>'[1]1월'!AL9+AF9</f>
        <v>4787512</v>
      </c>
      <c r="AM9" s="24">
        <f>'[1]1월'!AM9+AH9</f>
        <v>4703636</v>
      </c>
      <c r="AN9" s="25">
        <f t="shared" si="8"/>
        <v>-1.7519747208988719</v>
      </c>
      <c r="AO9" s="27">
        <f>(AM9/$AM$4)*100</f>
        <v>14.055952878791672</v>
      </c>
    </row>
    <row r="10" spans="1:41" ht="30" customHeight="1">
      <c r="A10" s="51" t="s">
        <v>22</v>
      </c>
      <c r="B10" s="54" t="s">
        <v>16</v>
      </c>
      <c r="C10" s="55"/>
      <c r="D10" s="7">
        <f>'[1]2011년'!F10</f>
        <v>8366090</v>
      </c>
      <c r="E10" s="8">
        <f>'[1]2012년'!E10</f>
        <v>9535595</v>
      </c>
      <c r="F10" s="9">
        <f>'[1]2012년'!F10</f>
        <v>8976191</v>
      </c>
      <c r="G10" s="10">
        <f t="shared" si="0"/>
        <v>7.2925464583813948</v>
      </c>
      <c r="H10" s="10">
        <f t="shared" si="1"/>
        <v>-5.8664823747233328</v>
      </c>
      <c r="I10" s="8">
        <f>'[1]2011년'!D10</f>
        <v>117798042</v>
      </c>
      <c r="J10" s="11">
        <f>'[1]1월'!J10+D10</f>
        <v>17831509</v>
      </c>
      <c r="K10" s="9">
        <f>'[1]1월'!K10+F10</f>
        <v>18511786</v>
      </c>
      <c r="L10" s="10">
        <f t="shared" si="2"/>
        <v>3.8150276569414387</v>
      </c>
      <c r="M10" s="28">
        <f>K10/$K$4*100</f>
        <v>48.209086726212036</v>
      </c>
      <c r="O10" s="51" t="s">
        <v>22</v>
      </c>
      <c r="P10" s="54" t="s">
        <v>16</v>
      </c>
      <c r="Q10" s="55"/>
      <c r="R10" s="7">
        <f>'[1]2011년'!W10</f>
        <v>2390092</v>
      </c>
      <c r="S10" s="8">
        <f>'[1]2012년'!V10</f>
        <v>2368128</v>
      </c>
      <c r="T10" s="9">
        <f>'[1]2012년'!W10</f>
        <v>2551957</v>
      </c>
      <c r="U10" s="10">
        <f t="shared" si="3"/>
        <v>6.7723334499257817</v>
      </c>
      <c r="V10" s="10">
        <f t="shared" si="4"/>
        <v>7.7626293848981049</v>
      </c>
      <c r="W10" s="8">
        <f>'[1]2011년'!U10</f>
        <v>30434185</v>
      </c>
      <c r="X10" s="11">
        <f>'[1]1월'!X10+R10</f>
        <v>4925379</v>
      </c>
      <c r="Y10" s="9">
        <f>'[1]1월'!Y10+T10</f>
        <v>4920085</v>
      </c>
      <c r="Z10" s="10">
        <f t="shared" si="5"/>
        <v>-0.10748411442042993</v>
      </c>
      <c r="AA10" s="28">
        <f>Y10/$Y$4*100</f>
        <v>99.691751136405543</v>
      </c>
      <c r="AC10" s="51" t="s">
        <v>22</v>
      </c>
      <c r="AD10" s="54" t="s">
        <v>16</v>
      </c>
      <c r="AE10" s="55"/>
      <c r="AF10" s="7">
        <f>'[1]2011년'!AN10</f>
        <v>5975998</v>
      </c>
      <c r="AG10" s="8">
        <f>'[1]2012년'!AM10</f>
        <v>7167467</v>
      </c>
      <c r="AH10" s="9">
        <f>'[1]2012년'!AN10</f>
        <v>6424234</v>
      </c>
      <c r="AI10" s="10">
        <f t="shared" si="6"/>
        <v>7.5006049198811553</v>
      </c>
      <c r="AJ10" s="10">
        <f t="shared" si="7"/>
        <v>-10.369535011462204</v>
      </c>
      <c r="AK10" s="8">
        <f>'[1]2011년'!AL10</f>
        <v>87363857</v>
      </c>
      <c r="AL10" s="11">
        <f>'[1]1월'!AL10+AF10</f>
        <v>12906130</v>
      </c>
      <c r="AM10" s="9">
        <f>'[1]1월'!AM10+AH10</f>
        <v>13591701</v>
      </c>
      <c r="AN10" s="10">
        <f t="shared" si="8"/>
        <v>5.3119796561788917</v>
      </c>
      <c r="AO10" s="28">
        <f>AM10/$AM$4*100</f>
        <v>40.616303812332774</v>
      </c>
    </row>
    <row r="11" spans="1:41" ht="30" customHeight="1">
      <c r="A11" s="52"/>
      <c r="B11" s="43" t="s">
        <v>17</v>
      </c>
      <c r="C11" s="44"/>
      <c r="D11" s="13">
        <f>'[1]2011년'!F11</f>
        <v>7265767</v>
      </c>
      <c r="E11" s="14">
        <f>'[1]2012년'!E11</f>
        <v>8414041</v>
      </c>
      <c r="F11" s="15">
        <f>'[1]2012년'!F11</f>
        <v>7977003</v>
      </c>
      <c r="G11" s="16">
        <f t="shared" si="0"/>
        <v>9.7888633092693311</v>
      </c>
      <c r="H11" s="16">
        <f t="shared" si="1"/>
        <v>-5.1941510624918408</v>
      </c>
      <c r="I11" s="14">
        <f>'[1]2011년'!D11</f>
        <v>102843696</v>
      </c>
      <c r="J11" s="17">
        <f>'[1]1월'!J11+D11</f>
        <v>15609030</v>
      </c>
      <c r="K11" s="15">
        <f>'[1]1월'!K11+F11</f>
        <v>16391044</v>
      </c>
      <c r="L11" s="16">
        <f t="shared" si="2"/>
        <v>5.0100102312571551</v>
      </c>
      <c r="M11" s="18">
        <f>K11/$K$5*100</f>
        <v>48.690326994874418</v>
      </c>
      <c r="O11" s="52"/>
      <c r="P11" s="43" t="s">
        <v>17</v>
      </c>
      <c r="Q11" s="44"/>
      <c r="R11" s="13">
        <f>'[1]2011년'!W11</f>
        <v>2382615</v>
      </c>
      <c r="S11" s="14">
        <f>'[1]2012년'!V11</f>
        <v>2353527</v>
      </c>
      <c r="T11" s="15">
        <f>'[1]2012년'!W11</f>
        <v>2535099</v>
      </c>
      <c r="U11" s="16">
        <f t="shared" si="3"/>
        <v>6.3998589784753221</v>
      </c>
      <c r="V11" s="16">
        <f t="shared" si="4"/>
        <v>7.7148891854650543</v>
      </c>
      <c r="W11" s="14">
        <f>'[1]2011년'!U11</f>
        <v>30294876</v>
      </c>
      <c r="X11" s="17">
        <f>'[1]1월'!X11+R11</f>
        <v>4906848</v>
      </c>
      <c r="Y11" s="15">
        <f>'[1]1월'!Y11+T11</f>
        <v>4888626</v>
      </c>
      <c r="Z11" s="16">
        <f t="shared" si="5"/>
        <v>-0.37135855848805477</v>
      </c>
      <c r="AA11" s="18">
        <f>Y11/$Y$5*100</f>
        <v>99.689773665081589</v>
      </c>
      <c r="AC11" s="52"/>
      <c r="AD11" s="43" t="s">
        <v>17</v>
      </c>
      <c r="AE11" s="44"/>
      <c r="AF11" s="13">
        <f>'[1]2011년'!AN11</f>
        <v>4883152</v>
      </c>
      <c r="AG11" s="14">
        <f>'[1]2012년'!AM11</f>
        <v>6060514</v>
      </c>
      <c r="AH11" s="15">
        <f>'[1]2012년'!AN11</f>
        <v>5441904</v>
      </c>
      <c r="AI11" s="16">
        <f t="shared" si="6"/>
        <v>11.442445371350303</v>
      </c>
      <c r="AJ11" s="16">
        <f t="shared" si="7"/>
        <v>-10.207220047672521</v>
      </c>
      <c r="AK11" s="14">
        <f>'[1]2011년'!AL11</f>
        <v>72548820</v>
      </c>
      <c r="AL11" s="17">
        <f>'[1]1월'!AL11+AF11</f>
        <v>10702182</v>
      </c>
      <c r="AM11" s="15">
        <f>'[1]1월'!AM11+AH11</f>
        <v>11502418</v>
      </c>
      <c r="AN11" s="16">
        <f t="shared" si="8"/>
        <v>7.4773163080201783</v>
      </c>
      <c r="AO11" s="18">
        <f>AM11/$AM$5*100</f>
        <v>39.994468710768025</v>
      </c>
    </row>
    <row r="12" spans="1:41" ht="30" customHeight="1">
      <c r="A12" s="52"/>
      <c r="B12" s="19"/>
      <c r="C12" s="20" t="s">
        <v>18</v>
      </c>
      <c r="D12" s="13">
        <f>'[1]2011년'!F12</f>
        <v>4540719</v>
      </c>
      <c r="E12" s="14">
        <f>'[1]2012년'!E12</f>
        <v>5651566</v>
      </c>
      <c r="F12" s="15">
        <f>'[1]2012년'!F12</f>
        <v>5284775</v>
      </c>
      <c r="G12" s="16">
        <f t="shared" si="0"/>
        <v>16.386303578794468</v>
      </c>
      <c r="H12" s="16">
        <f t="shared" si="1"/>
        <v>-6.4900772635407549</v>
      </c>
      <c r="I12" s="14">
        <f>'[1]2011년'!D12</f>
        <v>65943368</v>
      </c>
      <c r="J12" s="17">
        <f>'[1]1월'!J12+D12</f>
        <v>9771624</v>
      </c>
      <c r="K12" s="15">
        <f>'[1]1월'!K12+F12</f>
        <v>10936341</v>
      </c>
      <c r="L12" s="16">
        <f t="shared" si="2"/>
        <v>11.919380033451972</v>
      </c>
      <c r="M12" s="18">
        <f>K12/$K$6*100</f>
        <v>51.683828461353386</v>
      </c>
      <c r="O12" s="52"/>
      <c r="P12" s="19"/>
      <c r="Q12" s="20" t="s">
        <v>18</v>
      </c>
      <c r="R12" s="13">
        <f>'[1]2011년'!W12</f>
        <v>456871</v>
      </c>
      <c r="S12" s="14">
        <f>'[1]2012년'!V12</f>
        <v>597195</v>
      </c>
      <c r="T12" s="15">
        <f>'[1]2012년'!W12</f>
        <v>511815</v>
      </c>
      <c r="U12" s="16">
        <f t="shared" si="3"/>
        <v>12.026151802149826</v>
      </c>
      <c r="V12" s="16">
        <f t="shared" si="4"/>
        <v>-14.296837716323822</v>
      </c>
      <c r="W12" s="14">
        <f>'[1]2011년'!U12</f>
        <v>6225570</v>
      </c>
      <c r="X12" s="17">
        <f>'[1]1월'!X12+R12</f>
        <v>992005</v>
      </c>
      <c r="Y12" s="15">
        <f>'[1]1월'!Y12+T12</f>
        <v>1109010</v>
      </c>
      <c r="Z12" s="16">
        <f t="shared" si="5"/>
        <v>11.794799421373895</v>
      </c>
      <c r="AA12" s="18">
        <f>Y12/$Y$6*100</f>
        <v>100</v>
      </c>
      <c r="AC12" s="52"/>
      <c r="AD12" s="19"/>
      <c r="AE12" s="20" t="s">
        <v>18</v>
      </c>
      <c r="AF12" s="13">
        <f>'[1]2011년'!AN12</f>
        <v>4083848</v>
      </c>
      <c r="AG12" s="14">
        <f>'[1]2012년'!AM12</f>
        <v>5054371</v>
      </c>
      <c r="AH12" s="15">
        <f>'[1]2012년'!AN12</f>
        <v>4772960</v>
      </c>
      <c r="AI12" s="16">
        <f t="shared" si="6"/>
        <v>16.874085421396671</v>
      </c>
      <c r="AJ12" s="16">
        <f t="shared" si="7"/>
        <v>-5.5676759778813221</v>
      </c>
      <c r="AK12" s="14">
        <f>'[1]2011년'!AL12</f>
        <v>59717798</v>
      </c>
      <c r="AL12" s="17">
        <f>'[1]1월'!AL12+AF12</f>
        <v>8779619</v>
      </c>
      <c r="AM12" s="15">
        <f>'[1]1월'!AM12+AH12</f>
        <v>9827331</v>
      </c>
      <c r="AN12" s="16">
        <f t="shared" si="8"/>
        <v>11.933456337911693</v>
      </c>
      <c r="AO12" s="18">
        <f>AM12/$AM$6*100</f>
        <v>49.011496791219109</v>
      </c>
    </row>
    <row r="13" spans="1:41" ht="30" customHeight="1">
      <c r="A13" s="52"/>
      <c r="B13" s="19"/>
      <c r="C13" s="20" t="s">
        <v>19</v>
      </c>
      <c r="D13" s="13">
        <f>'[1]2011년'!F13</f>
        <v>2044213</v>
      </c>
      <c r="E13" s="14">
        <f>'[1]2012년'!E13</f>
        <v>1792287</v>
      </c>
      <c r="F13" s="15">
        <f>'[1]2012년'!F13</f>
        <v>2005390</v>
      </c>
      <c r="G13" s="16">
        <f t="shared" si="0"/>
        <v>-1.8991660849432037</v>
      </c>
      <c r="H13" s="16">
        <f t="shared" si="1"/>
        <v>11.890004223653918</v>
      </c>
      <c r="I13" s="14">
        <f>'[1]2011년'!D13</f>
        <v>26512316</v>
      </c>
      <c r="J13" s="17">
        <f>'[1]1월'!J13+D13</f>
        <v>4377629</v>
      </c>
      <c r="K13" s="15">
        <f>'[1]1월'!K13+F13</f>
        <v>3797677</v>
      </c>
      <c r="L13" s="16">
        <f t="shared" si="2"/>
        <v>-13.248084750900546</v>
      </c>
      <c r="M13" s="18">
        <f>K13/$K$7*100</f>
        <v>49.181775139101205</v>
      </c>
      <c r="O13" s="52"/>
      <c r="P13" s="19"/>
      <c r="Q13" s="20" t="s">
        <v>19</v>
      </c>
      <c r="R13" s="13">
        <f>'[1]2011년'!W13</f>
        <v>1413909</v>
      </c>
      <c r="S13" s="14">
        <f>'[1]2012년'!V13</f>
        <v>1348123</v>
      </c>
      <c r="T13" s="15">
        <f>'[1]2012년'!W13</f>
        <v>1488091</v>
      </c>
      <c r="U13" s="16">
        <f t="shared" si="3"/>
        <v>5.2465894198282967</v>
      </c>
      <c r="V13" s="16">
        <f t="shared" si="4"/>
        <v>10.382435430594981</v>
      </c>
      <c r="W13" s="14">
        <f>'[1]2011년'!U13</f>
        <v>17546523</v>
      </c>
      <c r="X13" s="17">
        <f>'[1]1월'!X13+R13</f>
        <v>2944293</v>
      </c>
      <c r="Y13" s="15">
        <f>'[1]1월'!Y13+T13</f>
        <v>2836214</v>
      </c>
      <c r="Z13" s="16">
        <f t="shared" si="5"/>
        <v>-3.6707963507708001</v>
      </c>
      <c r="AA13" s="18">
        <f>Y13/$Y$7*100</f>
        <v>99.466477661886486</v>
      </c>
      <c r="AC13" s="52"/>
      <c r="AD13" s="19"/>
      <c r="AE13" s="20" t="s">
        <v>19</v>
      </c>
      <c r="AF13" s="13">
        <f>'[1]2011년'!AN13</f>
        <v>630304</v>
      </c>
      <c r="AG13" s="14">
        <f>'[1]2012년'!AM13</f>
        <v>444164</v>
      </c>
      <c r="AH13" s="15">
        <f>'[1]2012년'!AN13</f>
        <v>517299</v>
      </c>
      <c r="AI13" s="16">
        <f t="shared" si="6"/>
        <v>-17.928650302076448</v>
      </c>
      <c r="AJ13" s="16">
        <f t="shared" si="7"/>
        <v>16.465764897650416</v>
      </c>
      <c r="AK13" s="14">
        <f>'[1]2011년'!AL13</f>
        <v>8965793</v>
      </c>
      <c r="AL13" s="17">
        <f>'[1]1월'!AL13+AF13</f>
        <v>1433336</v>
      </c>
      <c r="AM13" s="15">
        <f>'[1]1월'!AM13+AH13</f>
        <v>961463</v>
      </c>
      <c r="AN13" s="16">
        <f t="shared" si="8"/>
        <v>-32.921310844072849</v>
      </c>
      <c r="AO13" s="18">
        <f>AM13/$AM$7*100</f>
        <v>19.741395223158214</v>
      </c>
    </row>
    <row r="14" spans="1:41" ht="30" customHeight="1">
      <c r="A14" s="52"/>
      <c r="B14" s="19"/>
      <c r="C14" s="20" t="s">
        <v>20</v>
      </c>
      <c r="D14" s="13">
        <f>'[1]2011년'!F14</f>
        <v>680835</v>
      </c>
      <c r="E14" s="14">
        <f>'[1]2012년'!E14</f>
        <v>970188</v>
      </c>
      <c r="F14" s="15">
        <f>'[1]2012년'!F14</f>
        <v>686838</v>
      </c>
      <c r="G14" s="16">
        <f t="shared" si="0"/>
        <v>0.88171142787901147</v>
      </c>
      <c r="H14" s="16">
        <f t="shared" si="1"/>
        <v>-29.205679723929805</v>
      </c>
      <c r="I14" s="14">
        <f>'[1]2011년'!D14</f>
        <v>10388012</v>
      </c>
      <c r="J14" s="17">
        <f>'[1]1월'!J14+D14</f>
        <v>1459777</v>
      </c>
      <c r="K14" s="15">
        <f>'[1]1월'!K14+F14</f>
        <v>1657026</v>
      </c>
      <c r="L14" s="16">
        <f t="shared" si="2"/>
        <v>13.512269339769006</v>
      </c>
      <c r="M14" s="18">
        <f>K14/$K$8*100</f>
        <v>34.650868181968363</v>
      </c>
      <c r="O14" s="52"/>
      <c r="P14" s="19"/>
      <c r="Q14" s="20" t="s">
        <v>20</v>
      </c>
      <c r="R14" s="13">
        <f>'[1]2011년'!W14</f>
        <v>511835</v>
      </c>
      <c r="S14" s="14">
        <f>'[1]2012년'!V14</f>
        <v>408209</v>
      </c>
      <c r="T14" s="15">
        <f>'[1]2012년'!W14</f>
        <v>535193</v>
      </c>
      <c r="U14" s="16">
        <f t="shared" si="3"/>
        <v>4.563580059980282</v>
      </c>
      <c r="V14" s="16">
        <f t="shared" si="4"/>
        <v>31.107594394048164</v>
      </c>
      <c r="W14" s="14">
        <f>'[1]2011년'!U14</f>
        <v>6522783</v>
      </c>
      <c r="X14" s="17">
        <f>'[1]1월'!X14+R14</f>
        <v>970550</v>
      </c>
      <c r="Y14" s="15">
        <f>'[1]1월'!Y14+T14</f>
        <v>943402</v>
      </c>
      <c r="Z14" s="16">
        <f t="shared" si="5"/>
        <v>-2.7971768584823025</v>
      </c>
      <c r="AA14" s="18">
        <f>Y14/$Y$8*100</f>
        <v>100</v>
      </c>
      <c r="AC14" s="52"/>
      <c r="AD14" s="19"/>
      <c r="AE14" s="20" t="s">
        <v>20</v>
      </c>
      <c r="AF14" s="13">
        <f>'[1]2011년'!AN14</f>
        <v>169000</v>
      </c>
      <c r="AG14" s="14">
        <f>'[1]2012년'!AM14</f>
        <v>561979</v>
      </c>
      <c r="AH14" s="15">
        <f>'[1]2012년'!AN14</f>
        <v>151645</v>
      </c>
      <c r="AI14" s="16">
        <f t="shared" si="6"/>
        <v>-10.269230769230759</v>
      </c>
      <c r="AJ14" s="16">
        <f t="shared" si="7"/>
        <v>-73.015895611757742</v>
      </c>
      <c r="AK14" s="14">
        <f>'[1]2011년'!AL14</f>
        <v>3865229</v>
      </c>
      <c r="AL14" s="17">
        <f>'[1]1월'!AL14+AF14</f>
        <v>489227</v>
      </c>
      <c r="AM14" s="15">
        <f>'[1]1월'!AM14+AH14</f>
        <v>713624</v>
      </c>
      <c r="AN14" s="16">
        <f t="shared" si="8"/>
        <v>45.867664703706055</v>
      </c>
      <c r="AO14" s="18">
        <f>AM14/$AM$8*100</f>
        <v>18.590445624254297</v>
      </c>
    </row>
    <row r="15" spans="1:41" ht="30" customHeight="1" thickBot="1">
      <c r="A15" s="53"/>
      <c r="B15" s="45" t="s">
        <v>21</v>
      </c>
      <c r="C15" s="46"/>
      <c r="D15" s="29">
        <f>'[1]2011년'!F15</f>
        <v>1100323</v>
      </c>
      <c r="E15" s="30">
        <f>'[1]2012년'!E15</f>
        <v>1121554</v>
      </c>
      <c r="F15" s="31">
        <f>'[1]2012년'!F15</f>
        <v>999188</v>
      </c>
      <c r="G15" s="32">
        <f t="shared" si="0"/>
        <v>-9.1913919821725045</v>
      </c>
      <c r="H15" s="32">
        <f t="shared" si="1"/>
        <v>-10.910397537702153</v>
      </c>
      <c r="I15" s="30">
        <f>'[1]2011년'!D15</f>
        <v>14954346</v>
      </c>
      <c r="J15" s="33">
        <f>'[1]1월'!J15+D15</f>
        <v>2222479</v>
      </c>
      <c r="K15" s="31">
        <f>'[1]1월'!K15+F15</f>
        <v>2120742</v>
      </c>
      <c r="L15" s="32">
        <f t="shared" si="2"/>
        <v>-4.5776360541539418</v>
      </c>
      <c r="M15" s="34">
        <f>K15/$K$9*100</f>
        <v>44.787739211145713</v>
      </c>
      <c r="O15" s="53"/>
      <c r="P15" s="45" t="s">
        <v>21</v>
      </c>
      <c r="Q15" s="46"/>
      <c r="R15" s="29">
        <f>'[1]2011년'!W15</f>
        <v>7477</v>
      </c>
      <c r="S15" s="30">
        <f>'[1]2012년'!V15</f>
        <v>14601</v>
      </c>
      <c r="T15" s="31">
        <f>'[1]2012년'!W15</f>
        <v>16858</v>
      </c>
      <c r="U15" s="32">
        <f t="shared" si="3"/>
        <v>125.46475859301859</v>
      </c>
      <c r="V15" s="32">
        <f t="shared" si="4"/>
        <v>15.457845353058005</v>
      </c>
      <c r="W15" s="30">
        <f>'[1]2011년'!U15</f>
        <v>139309</v>
      </c>
      <c r="X15" s="33">
        <f>'[1]1월'!X15+R15</f>
        <v>18531</v>
      </c>
      <c r="Y15" s="31">
        <f>'[1]1월'!Y15+T15</f>
        <v>31459</v>
      </c>
      <c r="Z15" s="32">
        <f t="shared" si="5"/>
        <v>69.764178943392153</v>
      </c>
      <c r="AA15" s="34">
        <f>Y15/$Y$9*100</f>
        <v>100</v>
      </c>
      <c r="AC15" s="53"/>
      <c r="AD15" s="45" t="s">
        <v>21</v>
      </c>
      <c r="AE15" s="46"/>
      <c r="AF15" s="29">
        <f>'[1]2011년'!AN15</f>
        <v>1092846</v>
      </c>
      <c r="AG15" s="30">
        <f>'[1]2012년'!AM15</f>
        <v>1106953</v>
      </c>
      <c r="AH15" s="31">
        <f>'[1]2012년'!AN15</f>
        <v>982330</v>
      </c>
      <c r="AI15" s="32">
        <f t="shared" si="6"/>
        <v>-10.112678273059515</v>
      </c>
      <c r="AJ15" s="32">
        <f t="shared" si="7"/>
        <v>-11.2582015677269</v>
      </c>
      <c r="AK15" s="30">
        <f>'[1]2011년'!AL15</f>
        <v>14815037</v>
      </c>
      <c r="AL15" s="33">
        <f>'[1]1월'!AL15+AF15</f>
        <v>2203948</v>
      </c>
      <c r="AM15" s="31">
        <f>'[1]1월'!AM15+AH15</f>
        <v>2089283</v>
      </c>
      <c r="AN15" s="32">
        <f t="shared" si="8"/>
        <v>-5.2027089568356502</v>
      </c>
      <c r="AO15" s="34">
        <f>AM15/$AM$9*100</f>
        <v>44.418466905177183</v>
      </c>
    </row>
    <row r="16" spans="1:41" ht="30" customHeight="1">
      <c r="A16" s="51" t="s">
        <v>23</v>
      </c>
      <c r="B16" s="54" t="s">
        <v>16</v>
      </c>
      <c r="C16" s="55"/>
      <c r="D16" s="7">
        <f>'[1]2011년'!F16</f>
        <v>8747278</v>
      </c>
      <c r="E16" s="8">
        <f>'[1]2012년'!E16</f>
        <v>8991679</v>
      </c>
      <c r="F16" s="9">
        <f>'[1]2012년'!F16</f>
        <v>7621969</v>
      </c>
      <c r="G16" s="10">
        <f t="shared" si="0"/>
        <v>-12.86467630273097</v>
      </c>
      <c r="H16" s="10">
        <f t="shared" si="1"/>
        <v>-15.233083832285388</v>
      </c>
      <c r="I16" s="8">
        <f>'[1]2011년'!D16</f>
        <v>102130419</v>
      </c>
      <c r="J16" s="11">
        <f>'[1]1월'!J16+D16</f>
        <v>16497651</v>
      </c>
      <c r="K16" s="9">
        <f>'[1]1월'!K16+F16</f>
        <v>16613648</v>
      </c>
      <c r="L16" s="10">
        <f t="shared" si="2"/>
        <v>0.7031122188243728</v>
      </c>
      <c r="M16" s="28">
        <f>K16/$K$4*100</f>
        <v>43.265884624571562</v>
      </c>
      <c r="O16" s="51" t="s">
        <v>23</v>
      </c>
      <c r="P16" s="54" t="s">
        <v>16</v>
      </c>
      <c r="Q16" s="55"/>
      <c r="R16" s="7">
        <f>'[1]2011년'!W16</f>
        <v>14312</v>
      </c>
      <c r="S16" s="8">
        <f>'[1]2012년'!V16</f>
        <v>11453</v>
      </c>
      <c r="T16" s="9">
        <f>'[1]2012년'!W16</f>
        <v>3760</v>
      </c>
      <c r="U16" s="10">
        <f t="shared" si="3"/>
        <v>-73.728339854667411</v>
      </c>
      <c r="V16" s="10">
        <f t="shared" si="4"/>
        <v>-67.170173753601674</v>
      </c>
      <c r="W16" s="8">
        <f>'[1]2011년'!U16</f>
        <v>149820</v>
      </c>
      <c r="X16" s="11">
        <f>'[1]1월'!X16+R16</f>
        <v>30283</v>
      </c>
      <c r="Y16" s="9">
        <f>'[1]1월'!Y16+T16</f>
        <v>15213</v>
      </c>
      <c r="Z16" s="10">
        <f t="shared" si="5"/>
        <v>-49.763893933890301</v>
      </c>
      <c r="AA16" s="28">
        <f>Y16/$Y$4*100</f>
        <v>0.30824886359445774</v>
      </c>
      <c r="AC16" s="51" t="s">
        <v>23</v>
      </c>
      <c r="AD16" s="54" t="s">
        <v>16</v>
      </c>
      <c r="AE16" s="55"/>
      <c r="AF16" s="7">
        <f>'[1]2011년'!AN16</f>
        <v>8732966</v>
      </c>
      <c r="AG16" s="8">
        <f>'[1]2012년'!AM16</f>
        <v>8980226</v>
      </c>
      <c r="AH16" s="9">
        <f>'[1]2012년'!AN16</f>
        <v>7618209</v>
      </c>
      <c r="AI16" s="10">
        <f t="shared" si="6"/>
        <v>-12.764930036370231</v>
      </c>
      <c r="AJ16" s="10">
        <f t="shared" si="7"/>
        <v>-15.16684546691809</v>
      </c>
      <c r="AK16" s="8">
        <f>'[1]2011년'!AL16</f>
        <v>101980599</v>
      </c>
      <c r="AL16" s="11">
        <f>'[1]1월'!AL16+AF16</f>
        <v>16467368</v>
      </c>
      <c r="AM16" s="9">
        <f>'[1]1월'!AM16+AH16</f>
        <v>16598435</v>
      </c>
      <c r="AN16" s="10">
        <f t="shared" si="8"/>
        <v>0.79591954221220362</v>
      </c>
      <c r="AO16" s="28">
        <f>AM16/$AM$4*100</f>
        <v>49.601376514187422</v>
      </c>
    </row>
    <row r="17" spans="1:41" ht="30" customHeight="1">
      <c r="A17" s="52"/>
      <c r="B17" s="43" t="s">
        <v>17</v>
      </c>
      <c r="C17" s="44"/>
      <c r="D17" s="13">
        <f>'[1]2011년'!F17</f>
        <v>7595116</v>
      </c>
      <c r="E17" s="14">
        <f>'[1]2012년'!E17</f>
        <v>7694266</v>
      </c>
      <c r="F17" s="15">
        <f>'[1]2012년'!F17</f>
        <v>6442155</v>
      </c>
      <c r="G17" s="16">
        <f t="shared" si="0"/>
        <v>-15.180294810507178</v>
      </c>
      <c r="H17" s="16">
        <f t="shared" si="1"/>
        <v>-16.273300143249543</v>
      </c>
      <c r="I17" s="14">
        <f>'[1]2011년'!D17</f>
        <v>86481280</v>
      </c>
      <c r="J17" s="17">
        <f>'[1]1월'!J17+D17</f>
        <v>14046186</v>
      </c>
      <c r="K17" s="15">
        <f>'[1]1월'!K17+F17</f>
        <v>14136421</v>
      </c>
      <c r="L17" s="16">
        <f t="shared" si="2"/>
        <v>0.64241638263938228</v>
      </c>
      <c r="M17" s="18">
        <f>K17/$K$5*100</f>
        <v>41.992868851258628</v>
      </c>
      <c r="O17" s="52"/>
      <c r="P17" s="43" t="s">
        <v>17</v>
      </c>
      <c r="Q17" s="44"/>
      <c r="R17" s="13">
        <f>'[1]2011년'!W17</f>
        <v>14312</v>
      </c>
      <c r="S17" s="14">
        <f>'[1]2012년'!V17</f>
        <v>11453</v>
      </c>
      <c r="T17" s="15">
        <f>'[1]2012년'!W17</f>
        <v>3760</v>
      </c>
      <c r="U17" s="16">
        <f t="shared" si="3"/>
        <v>-73.728339854667411</v>
      </c>
      <c r="V17" s="16">
        <f t="shared" si="4"/>
        <v>-67.170173753601674</v>
      </c>
      <c r="W17" s="14">
        <f>'[1]2011년'!U17</f>
        <v>149820</v>
      </c>
      <c r="X17" s="17">
        <f>'[1]1월'!X17+R17</f>
        <v>30283</v>
      </c>
      <c r="Y17" s="15">
        <f>'[1]1월'!Y17+T17</f>
        <v>15213</v>
      </c>
      <c r="Z17" s="16">
        <f t="shared" si="5"/>
        <v>-49.763893933890301</v>
      </c>
      <c r="AA17" s="18">
        <f>Y17/$Y$5*100</f>
        <v>0.310226334918418</v>
      </c>
      <c r="AC17" s="52"/>
      <c r="AD17" s="43" t="s">
        <v>17</v>
      </c>
      <c r="AE17" s="44"/>
      <c r="AF17" s="13">
        <f>'[1]2011년'!AN17</f>
        <v>7580804</v>
      </c>
      <c r="AG17" s="14">
        <f>'[1]2012년'!AM17</f>
        <v>7682813</v>
      </c>
      <c r="AH17" s="15">
        <f>'[1]2012년'!AN17</f>
        <v>6438395</v>
      </c>
      <c r="AI17" s="16">
        <f t="shared" si="6"/>
        <v>-15.069760410637173</v>
      </c>
      <c r="AJ17" s="16">
        <f t="shared" si="7"/>
        <v>-16.197426645683038</v>
      </c>
      <c r="AK17" s="14">
        <f>'[1]2011년'!AL17</f>
        <v>86331460</v>
      </c>
      <c r="AL17" s="17">
        <f>'[1]1월'!AL17+AF17</f>
        <v>14015903</v>
      </c>
      <c r="AM17" s="15">
        <f>'[1]1월'!AM17+AH17</f>
        <v>14121208</v>
      </c>
      <c r="AN17" s="16">
        <f t="shared" si="8"/>
        <v>0.75132511975859018</v>
      </c>
      <c r="AO17" s="18">
        <f>AM17/$AM$5*100</f>
        <v>49.100129339261287</v>
      </c>
    </row>
    <row r="18" spans="1:41" ht="30" customHeight="1">
      <c r="A18" s="52"/>
      <c r="B18" s="19"/>
      <c r="C18" s="20" t="s">
        <v>18</v>
      </c>
      <c r="D18" s="13">
        <f>'[1]2011년'!F18</f>
        <v>5603774</v>
      </c>
      <c r="E18" s="14">
        <f>'[1]2012년'!E18</f>
        <v>5609763</v>
      </c>
      <c r="F18" s="15">
        <f>'[1]2012년'!F18</f>
        <v>4503975</v>
      </c>
      <c r="G18" s="16">
        <f t="shared" si="0"/>
        <v>-19.626041307161927</v>
      </c>
      <c r="H18" s="16">
        <f t="shared" si="1"/>
        <v>-19.711848789333885</v>
      </c>
      <c r="I18" s="14">
        <f>'[1]2011년'!D18</f>
        <v>59485902</v>
      </c>
      <c r="J18" s="17">
        <f>'[1]1월'!J18+D18</f>
        <v>10338939</v>
      </c>
      <c r="K18" s="15">
        <f>'[1]1월'!K18+F18</f>
        <v>10113738</v>
      </c>
      <c r="L18" s="16">
        <f t="shared" si="2"/>
        <v>-2.1781828870447839</v>
      </c>
      <c r="M18" s="18">
        <f>K18/$K$6*100</f>
        <v>47.796305902958885</v>
      </c>
      <c r="O18" s="52"/>
      <c r="P18" s="19"/>
      <c r="Q18" s="20" t="s">
        <v>18</v>
      </c>
      <c r="R18" s="13">
        <f>'[1]2011년'!W18</f>
        <v>0</v>
      </c>
      <c r="S18" s="14">
        <f>'[1]2012년'!V18</f>
        <v>0</v>
      </c>
      <c r="T18" s="15">
        <f>'[1]2012년'!W18</f>
        <v>0</v>
      </c>
      <c r="U18" s="16" t="e">
        <f t="shared" si="3"/>
        <v>#DIV/0!</v>
      </c>
      <c r="V18" s="16" t="e">
        <f t="shared" si="4"/>
        <v>#DIV/0!</v>
      </c>
      <c r="W18" s="14">
        <f>'[1]2011년'!U18</f>
        <v>0</v>
      </c>
      <c r="X18" s="17">
        <f>'[1]1월'!X18+R18</f>
        <v>0</v>
      </c>
      <c r="Y18" s="15">
        <f>'[1]1월'!Y18+T18</f>
        <v>0</v>
      </c>
      <c r="Z18" s="16" t="e">
        <f t="shared" si="5"/>
        <v>#DIV/0!</v>
      </c>
      <c r="AA18" s="18">
        <f>Y18/$Y$6*100</f>
        <v>0</v>
      </c>
      <c r="AC18" s="52"/>
      <c r="AD18" s="19"/>
      <c r="AE18" s="20" t="s">
        <v>18</v>
      </c>
      <c r="AF18" s="13">
        <f>'[1]2011년'!AN18</f>
        <v>5603774</v>
      </c>
      <c r="AG18" s="14">
        <f>'[1]2012년'!AM18</f>
        <v>5609763</v>
      </c>
      <c r="AH18" s="15">
        <f>'[1]2012년'!AN18</f>
        <v>4503975</v>
      </c>
      <c r="AI18" s="16">
        <f t="shared" si="6"/>
        <v>-19.626041307161927</v>
      </c>
      <c r="AJ18" s="16">
        <f t="shared" si="7"/>
        <v>-19.711848789333885</v>
      </c>
      <c r="AK18" s="14">
        <f>'[1]2011년'!AL18</f>
        <v>59485902</v>
      </c>
      <c r="AL18" s="17">
        <f>'[1]1월'!AL18+AF18</f>
        <v>10338939</v>
      </c>
      <c r="AM18" s="15">
        <f>'[1]1월'!AM18+AH18</f>
        <v>10113738</v>
      </c>
      <c r="AN18" s="16">
        <f t="shared" si="8"/>
        <v>-2.1781828870447839</v>
      </c>
      <c r="AO18" s="18">
        <f>AM18/$AM$6*100</f>
        <v>50.439884189738869</v>
      </c>
    </row>
    <row r="19" spans="1:41" ht="30" customHeight="1">
      <c r="A19" s="52"/>
      <c r="B19" s="19"/>
      <c r="C19" s="20" t="s">
        <v>19</v>
      </c>
      <c r="D19" s="13">
        <f>'[1]2011년'!F19</f>
        <v>1931492</v>
      </c>
      <c r="E19" s="14">
        <f>'[1]2012년'!E19</f>
        <v>2015267</v>
      </c>
      <c r="F19" s="15">
        <f>'[1]2012년'!F19</f>
        <v>1908772</v>
      </c>
      <c r="G19" s="16">
        <f t="shared" si="0"/>
        <v>-1.1762927312150424</v>
      </c>
      <c r="H19" s="16">
        <f t="shared" si="1"/>
        <v>-5.2844114452328199</v>
      </c>
      <c r="I19" s="14">
        <f>'[1]2011년'!D19</f>
        <v>25829496</v>
      </c>
      <c r="J19" s="17">
        <f>'[1]1월'!J19+D19</f>
        <v>3497771</v>
      </c>
      <c r="K19" s="15">
        <f>'[1]1월'!K19+F19</f>
        <v>3924039</v>
      </c>
      <c r="L19" s="16">
        <f t="shared" si="2"/>
        <v>12.186846994843293</v>
      </c>
      <c r="M19" s="18">
        <f>K19/$K$7*100</f>
        <v>50.818224860898795</v>
      </c>
      <c r="O19" s="52"/>
      <c r="P19" s="19"/>
      <c r="Q19" s="20" t="s">
        <v>19</v>
      </c>
      <c r="R19" s="13">
        <f>'[1]2011년'!W19</f>
        <v>14312</v>
      </c>
      <c r="S19" s="14">
        <f>'[1]2012년'!V19</f>
        <v>11453</v>
      </c>
      <c r="T19" s="15">
        <f>'[1]2012년'!W19</f>
        <v>3760</v>
      </c>
      <c r="U19" s="16">
        <f t="shared" si="3"/>
        <v>-73.728339854667411</v>
      </c>
      <c r="V19" s="16">
        <f t="shared" si="4"/>
        <v>-67.170173753601674</v>
      </c>
      <c r="W19" s="14">
        <f>'[1]2011년'!U19</f>
        <v>149820</v>
      </c>
      <c r="X19" s="17">
        <f>'[1]1월'!X19+R19</f>
        <v>30283</v>
      </c>
      <c r="Y19" s="15">
        <f>'[1]1월'!Y19+T19</f>
        <v>15213</v>
      </c>
      <c r="Z19" s="16">
        <f t="shared" si="5"/>
        <v>-49.763893933890301</v>
      </c>
      <c r="AA19" s="18">
        <f>Y19/$Y$7*100</f>
        <v>0.53352233811351291</v>
      </c>
      <c r="AC19" s="52"/>
      <c r="AD19" s="19"/>
      <c r="AE19" s="20" t="s">
        <v>19</v>
      </c>
      <c r="AF19" s="13">
        <f>'[1]2011년'!AN19</f>
        <v>1917180</v>
      </c>
      <c r="AG19" s="14">
        <f>'[1]2012년'!AM19</f>
        <v>2003814</v>
      </c>
      <c r="AH19" s="15">
        <f>'[1]2012년'!AN19</f>
        <v>1905012</v>
      </c>
      <c r="AI19" s="16">
        <f t="shared" si="6"/>
        <v>-0.63468218946577792</v>
      </c>
      <c r="AJ19" s="16">
        <f t="shared" si="7"/>
        <v>-4.9306971605148959</v>
      </c>
      <c r="AK19" s="14">
        <f>'[1]2011년'!AL19</f>
        <v>25679676</v>
      </c>
      <c r="AL19" s="17">
        <f>'[1]1월'!AL19+AF19</f>
        <v>3467488</v>
      </c>
      <c r="AM19" s="15">
        <f>'[1]1월'!AM19+AH19</f>
        <v>3908826</v>
      </c>
      <c r="AN19" s="16">
        <f t="shared" si="8"/>
        <v>12.727888315691359</v>
      </c>
      <c r="AO19" s="18">
        <f>AM19/$AM$7*100</f>
        <v>80.258604776841779</v>
      </c>
    </row>
    <row r="20" spans="1:41" ht="30" customHeight="1">
      <c r="A20" s="52"/>
      <c r="B20" s="19"/>
      <c r="C20" s="20" t="s">
        <v>20</v>
      </c>
      <c r="D20" s="13">
        <f>'[1]2011년'!F20</f>
        <v>59850</v>
      </c>
      <c r="E20" s="14">
        <f>'[1]2012년'!E20</f>
        <v>69236</v>
      </c>
      <c r="F20" s="15">
        <f>'[1]2012년'!F20</f>
        <v>29408</v>
      </c>
      <c r="G20" s="16">
        <f t="shared" si="0"/>
        <v>-50.863826232247284</v>
      </c>
      <c r="H20" s="16">
        <f t="shared" si="1"/>
        <v>-57.524987000982151</v>
      </c>
      <c r="I20" s="14">
        <f>'[1]2011년'!D20</f>
        <v>1165882</v>
      </c>
      <c r="J20" s="17">
        <f>'[1]1월'!J20+D20</f>
        <v>209476</v>
      </c>
      <c r="K20" s="15">
        <f>'[1]1월'!K20+F20</f>
        <v>98644</v>
      </c>
      <c r="L20" s="16">
        <f t="shared" si="2"/>
        <v>-52.909163818289443</v>
      </c>
      <c r="M20" s="18">
        <f>K20/$K$8*100</f>
        <v>2.0627921595328544</v>
      </c>
      <c r="O20" s="52"/>
      <c r="P20" s="19"/>
      <c r="Q20" s="20" t="s">
        <v>20</v>
      </c>
      <c r="R20" s="13">
        <f>'[1]2011년'!W20</f>
        <v>0</v>
      </c>
      <c r="S20" s="14">
        <f>'[1]2012년'!V20</f>
        <v>0</v>
      </c>
      <c r="T20" s="15">
        <f>'[1]2012년'!W20</f>
        <v>0</v>
      </c>
      <c r="U20" s="16" t="e">
        <f t="shared" si="3"/>
        <v>#DIV/0!</v>
      </c>
      <c r="V20" s="16" t="e">
        <f t="shared" si="4"/>
        <v>#DIV/0!</v>
      </c>
      <c r="W20" s="14">
        <f>'[1]2011년'!U20</f>
        <v>0</v>
      </c>
      <c r="X20" s="17">
        <f>'[1]1월'!X20+R20</f>
        <v>0</v>
      </c>
      <c r="Y20" s="15">
        <f>'[1]1월'!Y20+T20</f>
        <v>0</v>
      </c>
      <c r="Z20" s="16" t="e">
        <f t="shared" si="5"/>
        <v>#DIV/0!</v>
      </c>
      <c r="AA20" s="18">
        <f>Y20/$Y$8*100</f>
        <v>0</v>
      </c>
      <c r="AC20" s="52"/>
      <c r="AD20" s="19"/>
      <c r="AE20" s="20" t="s">
        <v>20</v>
      </c>
      <c r="AF20" s="13">
        <f>'[1]2011년'!AN20</f>
        <v>59850</v>
      </c>
      <c r="AG20" s="14">
        <f>'[1]2012년'!AM20</f>
        <v>69236</v>
      </c>
      <c r="AH20" s="15">
        <f>'[1]2012년'!AN20</f>
        <v>29408</v>
      </c>
      <c r="AI20" s="16">
        <f t="shared" si="6"/>
        <v>-50.863826232247284</v>
      </c>
      <c r="AJ20" s="16">
        <f t="shared" si="7"/>
        <v>-57.524987000982151</v>
      </c>
      <c r="AK20" s="14">
        <f>'[1]2011년'!AL20</f>
        <v>1165882</v>
      </c>
      <c r="AL20" s="17">
        <f>'[1]1월'!AL20+AF20</f>
        <v>209476</v>
      </c>
      <c r="AM20" s="15">
        <f>'[1]1월'!AM20+AH20</f>
        <v>98644</v>
      </c>
      <c r="AN20" s="16">
        <f t="shared" si="8"/>
        <v>-52.909163818289443</v>
      </c>
      <c r="AO20" s="18">
        <f>AM20/$AM$8*100</f>
        <v>2.5697509026587402</v>
      </c>
    </row>
    <row r="21" spans="1:41" ht="30" customHeight="1" thickBot="1">
      <c r="A21" s="53"/>
      <c r="B21" s="45" t="s">
        <v>21</v>
      </c>
      <c r="C21" s="46"/>
      <c r="D21" s="29">
        <f>'[1]2011년'!F21</f>
        <v>1152162</v>
      </c>
      <c r="E21" s="30">
        <f>'[1]2012년'!E21</f>
        <v>1297413</v>
      </c>
      <c r="F21" s="31">
        <f>'[1]2012년'!F21</f>
        <v>1179814</v>
      </c>
      <c r="G21" s="32">
        <f t="shared" si="0"/>
        <v>2.4000097208552376</v>
      </c>
      <c r="H21" s="32">
        <f t="shared" si="1"/>
        <v>-9.0641145109537291</v>
      </c>
      <c r="I21" s="30">
        <f>'[1]2011년'!D21</f>
        <v>15649139</v>
      </c>
      <c r="J21" s="33">
        <f>'[1]1월'!J21+D21</f>
        <v>2451465</v>
      </c>
      <c r="K21" s="31">
        <f>'[1]1월'!K21+F21</f>
        <v>2477227</v>
      </c>
      <c r="L21" s="32">
        <f t="shared" si="2"/>
        <v>1.0508818196466052</v>
      </c>
      <c r="M21" s="34">
        <f>K21/$K$9*100</f>
        <v>52.316310443613069</v>
      </c>
      <c r="O21" s="53"/>
      <c r="P21" s="45" t="s">
        <v>21</v>
      </c>
      <c r="Q21" s="46"/>
      <c r="R21" s="29">
        <f>'[1]2011년'!W21</f>
        <v>0</v>
      </c>
      <c r="S21" s="30">
        <f>'[1]2012년'!V21</f>
        <v>0</v>
      </c>
      <c r="T21" s="31">
        <f>'[1]2012년'!W21</f>
        <v>0</v>
      </c>
      <c r="U21" s="32" t="e">
        <f t="shared" si="3"/>
        <v>#DIV/0!</v>
      </c>
      <c r="V21" s="32" t="e">
        <f t="shared" si="4"/>
        <v>#DIV/0!</v>
      </c>
      <c r="W21" s="30">
        <f>'[1]2011년'!U21</f>
        <v>0</v>
      </c>
      <c r="X21" s="33">
        <f>'[1]1월'!X21+R21</f>
        <v>0</v>
      </c>
      <c r="Y21" s="31">
        <f>'[1]1월'!Y21+T21</f>
        <v>0</v>
      </c>
      <c r="Z21" s="32" t="e">
        <f t="shared" si="5"/>
        <v>#DIV/0!</v>
      </c>
      <c r="AA21" s="34">
        <f>Y21/$Y$9*100</f>
        <v>0</v>
      </c>
      <c r="AC21" s="53"/>
      <c r="AD21" s="45" t="s">
        <v>21</v>
      </c>
      <c r="AE21" s="46"/>
      <c r="AF21" s="29">
        <f>'[1]2011년'!AN21</f>
        <v>1152162</v>
      </c>
      <c r="AG21" s="30">
        <f>'[1]2012년'!AM21</f>
        <v>1297413</v>
      </c>
      <c r="AH21" s="31">
        <f>'[1]2012년'!AN21</f>
        <v>1179814</v>
      </c>
      <c r="AI21" s="32">
        <f t="shared" si="6"/>
        <v>2.4000097208552376</v>
      </c>
      <c r="AJ21" s="32">
        <f t="shared" si="7"/>
        <v>-9.0641145109537291</v>
      </c>
      <c r="AK21" s="30">
        <f>'[1]2011년'!AL21</f>
        <v>15649139</v>
      </c>
      <c r="AL21" s="33">
        <f>'[1]1월'!AL21+AF21</f>
        <v>2451465</v>
      </c>
      <c r="AM21" s="31">
        <f>'[1]1월'!AM21+AH21</f>
        <v>2477227</v>
      </c>
      <c r="AN21" s="32">
        <f t="shared" si="8"/>
        <v>1.0508818196466052</v>
      </c>
      <c r="AO21" s="34">
        <f>AM21/$AM$9*100</f>
        <v>52.666213967237262</v>
      </c>
    </row>
    <row r="22" spans="1:41" ht="30" customHeight="1">
      <c r="A22" s="51" t="s">
        <v>24</v>
      </c>
      <c r="B22" s="54" t="s">
        <v>16</v>
      </c>
      <c r="C22" s="55"/>
      <c r="D22" s="35">
        <f>'[1]2011년'!F22</f>
        <v>1054365</v>
      </c>
      <c r="E22" s="36">
        <f>'[1]2012년'!E22</f>
        <v>2201511</v>
      </c>
      <c r="F22" s="37">
        <f>'[1]2012년'!F22</f>
        <v>1072011</v>
      </c>
      <c r="G22" s="38">
        <f t="shared" si="0"/>
        <v>1.6736139761847113</v>
      </c>
      <c r="H22" s="38">
        <f t="shared" si="1"/>
        <v>-51.305671422945423</v>
      </c>
      <c r="I22" s="36">
        <f>'[1]2011년'!D22</f>
        <v>13759334</v>
      </c>
      <c r="J22" s="39">
        <f>'[1]1월'!J22+D22</f>
        <v>2015028</v>
      </c>
      <c r="K22" s="37">
        <f>'[1]1월'!K22+F22</f>
        <v>3273522</v>
      </c>
      <c r="L22" s="38">
        <f t="shared" si="2"/>
        <v>62.455410048892617</v>
      </c>
      <c r="M22" s="40">
        <f>K22/$K$4*100</f>
        <v>8.5250286492164005</v>
      </c>
      <c r="O22" s="51" t="s">
        <v>24</v>
      </c>
      <c r="P22" s="54" t="s">
        <v>16</v>
      </c>
      <c r="Q22" s="55"/>
      <c r="R22" s="35">
        <f>'[1]2011년'!W22</f>
        <v>0</v>
      </c>
      <c r="S22" s="36">
        <f>'[1]2012년'!V22</f>
        <v>0</v>
      </c>
      <c r="T22" s="37">
        <f>'[1]2012년'!W22</f>
        <v>0</v>
      </c>
      <c r="U22" s="38" t="e">
        <f t="shared" si="3"/>
        <v>#DIV/0!</v>
      </c>
      <c r="V22" s="38" t="e">
        <f t="shared" si="4"/>
        <v>#DIV/0!</v>
      </c>
      <c r="W22" s="36">
        <f>'[1]2011년'!U22</f>
        <v>0</v>
      </c>
      <c r="X22" s="39">
        <f>'[1]1월'!X22+R22</f>
        <v>0</v>
      </c>
      <c r="Y22" s="37">
        <f>'[1]1월'!Y22+T22</f>
        <v>0</v>
      </c>
      <c r="Z22" s="38" t="e">
        <f t="shared" si="5"/>
        <v>#DIV/0!</v>
      </c>
      <c r="AA22" s="40">
        <f>Y22/$Y$4*100</f>
        <v>0</v>
      </c>
      <c r="AC22" s="51" t="s">
        <v>24</v>
      </c>
      <c r="AD22" s="54" t="s">
        <v>16</v>
      </c>
      <c r="AE22" s="55"/>
      <c r="AF22" s="35">
        <f>'[1]2011년'!AN22</f>
        <v>1054365</v>
      </c>
      <c r="AG22" s="36">
        <f>'[1]2012년'!AM22</f>
        <v>2201511</v>
      </c>
      <c r="AH22" s="37">
        <f>'[1]2012년'!AN22</f>
        <v>1072011</v>
      </c>
      <c r="AI22" s="38">
        <f t="shared" si="6"/>
        <v>1.6736139761847113</v>
      </c>
      <c r="AJ22" s="38">
        <f t="shared" si="7"/>
        <v>-51.305671422945423</v>
      </c>
      <c r="AK22" s="36">
        <f>'[1]2011년'!AL22</f>
        <v>13759334</v>
      </c>
      <c r="AL22" s="39">
        <f>'[1]1월'!AL22+AF22</f>
        <v>2015028</v>
      </c>
      <c r="AM22" s="37">
        <f>'[1]1월'!AM22+AH22</f>
        <v>3273522</v>
      </c>
      <c r="AN22" s="38">
        <f t="shared" si="8"/>
        <v>62.455410048892617</v>
      </c>
      <c r="AO22" s="40">
        <f>AM22/$AM$4*100</f>
        <v>9.7823196734798081</v>
      </c>
    </row>
    <row r="23" spans="1:41" ht="30" customHeight="1">
      <c r="A23" s="52"/>
      <c r="B23" s="43" t="s">
        <v>17</v>
      </c>
      <c r="C23" s="44"/>
      <c r="D23" s="13">
        <f>'[1]2011년'!F23</f>
        <v>988343</v>
      </c>
      <c r="E23" s="14">
        <f>'[1]2012년'!E23</f>
        <v>2131700</v>
      </c>
      <c r="F23" s="15">
        <f>'[1]2012년'!F23</f>
        <v>1004696</v>
      </c>
      <c r="G23" s="16">
        <f t="shared" si="0"/>
        <v>1.6545875267999008</v>
      </c>
      <c r="H23" s="16">
        <f t="shared" si="1"/>
        <v>-52.868790167471971</v>
      </c>
      <c r="I23" s="14">
        <f>'[1]2011년'!D23</f>
        <v>12926848</v>
      </c>
      <c r="J23" s="17">
        <f>'[1]1월'!J23+D23</f>
        <v>1882929</v>
      </c>
      <c r="K23" s="15">
        <f>'[1]1월'!K23+F23</f>
        <v>3136396</v>
      </c>
      <c r="L23" s="16">
        <f t="shared" si="2"/>
        <v>66.5700618557577</v>
      </c>
      <c r="M23" s="18">
        <f>K23/$K$5*100</f>
        <v>9.3168041538669613</v>
      </c>
      <c r="O23" s="52"/>
      <c r="P23" s="43" t="s">
        <v>17</v>
      </c>
      <c r="Q23" s="44"/>
      <c r="R23" s="13">
        <f>'[1]2011년'!W23</f>
        <v>0</v>
      </c>
      <c r="S23" s="14">
        <f>'[1]2012년'!V23</f>
        <v>0</v>
      </c>
      <c r="T23" s="15">
        <f>'[1]2012년'!W23</f>
        <v>0</v>
      </c>
      <c r="U23" s="16" t="e">
        <f t="shared" si="3"/>
        <v>#DIV/0!</v>
      </c>
      <c r="V23" s="16" t="e">
        <f t="shared" si="4"/>
        <v>#DIV/0!</v>
      </c>
      <c r="W23" s="14">
        <f>'[1]2011년'!U23</f>
        <v>0</v>
      </c>
      <c r="X23" s="17">
        <f>'[1]1월'!X23+R23</f>
        <v>0</v>
      </c>
      <c r="Y23" s="15">
        <f>'[1]1월'!Y23+T23</f>
        <v>0</v>
      </c>
      <c r="Z23" s="16" t="e">
        <f t="shared" si="5"/>
        <v>#DIV/0!</v>
      </c>
      <c r="AA23" s="18">
        <f>Y23/$Y$5*100</f>
        <v>0</v>
      </c>
      <c r="AC23" s="52"/>
      <c r="AD23" s="43" t="s">
        <v>17</v>
      </c>
      <c r="AE23" s="44"/>
      <c r="AF23" s="13">
        <f>'[1]2011년'!AN23</f>
        <v>988343</v>
      </c>
      <c r="AG23" s="14">
        <f>'[1]2012년'!AM23</f>
        <v>2131700</v>
      </c>
      <c r="AH23" s="15">
        <f>'[1]2012년'!AN23</f>
        <v>1004696</v>
      </c>
      <c r="AI23" s="16">
        <f t="shared" si="6"/>
        <v>1.6545875267999008</v>
      </c>
      <c r="AJ23" s="16">
        <f t="shared" si="7"/>
        <v>-52.868790167471971</v>
      </c>
      <c r="AK23" s="14">
        <f>'[1]2011년'!AL23</f>
        <v>12926848</v>
      </c>
      <c r="AL23" s="17">
        <f>'[1]1월'!AL23+AF23</f>
        <v>1882929</v>
      </c>
      <c r="AM23" s="15">
        <f>'[1]1월'!AM23+AH23</f>
        <v>3136396</v>
      </c>
      <c r="AN23" s="16">
        <f t="shared" si="8"/>
        <v>66.5700618557577</v>
      </c>
      <c r="AO23" s="18">
        <f>AM23/$AM$5*100</f>
        <v>10.905401949970692</v>
      </c>
    </row>
    <row r="24" spans="1:41" ht="30" customHeight="1">
      <c r="A24" s="52"/>
      <c r="B24" s="19"/>
      <c r="C24" s="20" t="s">
        <v>18</v>
      </c>
      <c r="D24" s="13">
        <f>'[1]2011년'!F24</f>
        <v>0</v>
      </c>
      <c r="E24" s="14">
        <f>'[1]2012년'!E24</f>
        <v>51185</v>
      </c>
      <c r="F24" s="15">
        <f>'[1]2012년'!F24</f>
        <v>58819</v>
      </c>
      <c r="G24" s="16" t="e">
        <f t="shared" si="0"/>
        <v>#DIV/0!</v>
      </c>
      <c r="H24" s="16">
        <f t="shared" si="1"/>
        <v>14.914525739962883</v>
      </c>
      <c r="I24" s="14">
        <f>'[1]2011년'!D24</f>
        <v>564200</v>
      </c>
      <c r="J24" s="17">
        <f>'[1]1월'!J24+D24</f>
        <v>298337</v>
      </c>
      <c r="K24" s="15">
        <f>'[1]1월'!K24+F24</f>
        <v>110004</v>
      </c>
      <c r="L24" s="16">
        <f t="shared" si="2"/>
        <v>-63.127604018274639</v>
      </c>
      <c r="M24" s="18">
        <f>K24/$K$6*100</f>
        <v>0.51986563568772393</v>
      </c>
      <c r="O24" s="52"/>
      <c r="P24" s="19"/>
      <c r="Q24" s="20" t="s">
        <v>18</v>
      </c>
      <c r="R24" s="13">
        <f>'[1]2011년'!W24</f>
        <v>0</v>
      </c>
      <c r="S24" s="14">
        <f>'[1]2012년'!V24</f>
        <v>0</v>
      </c>
      <c r="T24" s="15">
        <f>'[1]2012년'!W24</f>
        <v>0</v>
      </c>
      <c r="U24" s="16" t="e">
        <f t="shared" si="3"/>
        <v>#DIV/0!</v>
      </c>
      <c r="V24" s="16" t="e">
        <f t="shared" si="4"/>
        <v>#DIV/0!</v>
      </c>
      <c r="W24" s="14">
        <f>'[1]2011년'!U24</f>
        <v>0</v>
      </c>
      <c r="X24" s="17">
        <f>'[1]1월'!X24+R24</f>
        <v>0</v>
      </c>
      <c r="Y24" s="15">
        <f>'[1]1월'!Y24+T24</f>
        <v>0</v>
      </c>
      <c r="Z24" s="16" t="e">
        <f t="shared" si="5"/>
        <v>#DIV/0!</v>
      </c>
      <c r="AA24" s="18">
        <f>Y24/$Y$6*100</f>
        <v>0</v>
      </c>
      <c r="AC24" s="52"/>
      <c r="AD24" s="19"/>
      <c r="AE24" s="20" t="s">
        <v>18</v>
      </c>
      <c r="AF24" s="13">
        <f>'[1]2011년'!AN24</f>
        <v>0</v>
      </c>
      <c r="AG24" s="14">
        <f>'[1]2012년'!AM24</f>
        <v>51185</v>
      </c>
      <c r="AH24" s="15">
        <f>'[1]2012년'!AN24</f>
        <v>58819</v>
      </c>
      <c r="AI24" s="16" t="e">
        <f t="shared" si="6"/>
        <v>#DIV/0!</v>
      </c>
      <c r="AJ24" s="16">
        <f t="shared" si="7"/>
        <v>14.914525739962883</v>
      </c>
      <c r="AK24" s="14">
        <f>'[1]2011년'!AL24</f>
        <v>564200</v>
      </c>
      <c r="AL24" s="17">
        <f>'[1]1월'!AL24+AF24</f>
        <v>298337</v>
      </c>
      <c r="AM24" s="15">
        <f>'[1]1월'!AM24+AH24</f>
        <v>110004</v>
      </c>
      <c r="AN24" s="16">
        <f t="shared" si="8"/>
        <v>-63.127604018274639</v>
      </c>
      <c r="AO24" s="18">
        <f>AM24/$AM$6*100</f>
        <v>0.54861901904202337</v>
      </c>
    </row>
    <row r="25" spans="1:41" ht="30" customHeight="1">
      <c r="A25" s="52"/>
      <c r="B25" s="19"/>
      <c r="C25" s="20" t="s">
        <v>19</v>
      </c>
      <c r="D25" s="13">
        <f>'[1]2011년'!F25</f>
        <v>0</v>
      </c>
      <c r="E25" s="14">
        <f>'[1]2012년'!E25</f>
        <v>0</v>
      </c>
      <c r="F25" s="15">
        <f>'[1]2012년'!F25</f>
        <v>0</v>
      </c>
      <c r="G25" s="16" t="e">
        <f t="shared" si="0"/>
        <v>#DIV/0!</v>
      </c>
      <c r="H25" s="16" t="e">
        <f t="shared" si="1"/>
        <v>#DIV/0!</v>
      </c>
      <c r="I25" s="14">
        <f>'[1]2011년'!D25</f>
        <v>0</v>
      </c>
      <c r="J25" s="17">
        <f>'[1]1월'!J25+D25</f>
        <v>0</v>
      </c>
      <c r="K25" s="15">
        <f>'[1]1월'!K25+F25</f>
        <v>0</v>
      </c>
      <c r="L25" s="16" t="e">
        <f t="shared" si="2"/>
        <v>#DIV/0!</v>
      </c>
      <c r="M25" s="18">
        <f>K25/$K$7*100</f>
        <v>0</v>
      </c>
      <c r="O25" s="52"/>
      <c r="P25" s="19"/>
      <c r="Q25" s="20" t="s">
        <v>19</v>
      </c>
      <c r="R25" s="13">
        <f>'[1]2011년'!W25</f>
        <v>0</v>
      </c>
      <c r="S25" s="14">
        <f>'[1]2012년'!V25</f>
        <v>0</v>
      </c>
      <c r="T25" s="15">
        <f>'[1]2012년'!W25</f>
        <v>0</v>
      </c>
      <c r="U25" s="16" t="e">
        <f t="shared" si="3"/>
        <v>#DIV/0!</v>
      </c>
      <c r="V25" s="16" t="e">
        <f t="shared" si="4"/>
        <v>#DIV/0!</v>
      </c>
      <c r="W25" s="14">
        <f>'[1]2011년'!U25</f>
        <v>0</v>
      </c>
      <c r="X25" s="17">
        <f>'[1]1월'!X25+R25</f>
        <v>0</v>
      </c>
      <c r="Y25" s="15">
        <f>'[1]1월'!Y25+T25</f>
        <v>0</v>
      </c>
      <c r="Z25" s="16" t="e">
        <f t="shared" si="5"/>
        <v>#DIV/0!</v>
      </c>
      <c r="AA25" s="18">
        <f>Y25/$Y$7*100</f>
        <v>0</v>
      </c>
      <c r="AC25" s="52"/>
      <c r="AD25" s="19"/>
      <c r="AE25" s="20" t="s">
        <v>19</v>
      </c>
      <c r="AF25" s="13">
        <f>'[1]2011년'!AN25</f>
        <v>0</v>
      </c>
      <c r="AG25" s="14">
        <f>'[1]2012년'!AM25</f>
        <v>0</v>
      </c>
      <c r="AH25" s="15">
        <f>'[1]2012년'!AN25</f>
        <v>0</v>
      </c>
      <c r="AI25" s="16" t="e">
        <f t="shared" si="6"/>
        <v>#DIV/0!</v>
      </c>
      <c r="AJ25" s="16" t="e">
        <f t="shared" si="7"/>
        <v>#DIV/0!</v>
      </c>
      <c r="AK25" s="14">
        <f>'[1]2011년'!AL25</f>
        <v>0</v>
      </c>
      <c r="AL25" s="17">
        <f>'[1]1월'!AL25+AF25</f>
        <v>0</v>
      </c>
      <c r="AM25" s="15">
        <f>'[1]1월'!AM25+AH25</f>
        <v>0</v>
      </c>
      <c r="AN25" s="16" t="e">
        <f t="shared" si="8"/>
        <v>#DIV/0!</v>
      </c>
      <c r="AO25" s="18">
        <f>AM25/$AM$7*100</f>
        <v>0</v>
      </c>
    </row>
    <row r="26" spans="1:41" ht="30" customHeight="1">
      <c r="A26" s="52"/>
      <c r="B26" s="19"/>
      <c r="C26" s="20" t="s">
        <v>20</v>
      </c>
      <c r="D26" s="13">
        <f>'[1]2011년'!F26</f>
        <v>988343</v>
      </c>
      <c r="E26" s="14">
        <f>'[1]2012년'!E26</f>
        <v>2080515</v>
      </c>
      <c r="F26" s="15">
        <f>'[1]2012년'!F26</f>
        <v>945877</v>
      </c>
      <c r="G26" s="16">
        <f t="shared" si="0"/>
        <v>-4.2966864742300999</v>
      </c>
      <c r="H26" s="16">
        <f t="shared" si="1"/>
        <v>-54.536400843060491</v>
      </c>
      <c r="I26" s="14">
        <f>'[1]2011년'!D26</f>
        <v>12362648</v>
      </c>
      <c r="J26" s="17">
        <f>'[1]1월'!J26+D26</f>
        <v>1584592</v>
      </c>
      <c r="K26" s="15">
        <f>'[1]1월'!K26+F26</f>
        <v>3026392</v>
      </c>
      <c r="L26" s="16">
        <f t="shared" si="2"/>
        <v>90.988721386956399</v>
      </c>
      <c r="M26" s="18">
        <f>K26/$K$8*100</f>
        <v>63.286339658498783</v>
      </c>
      <c r="O26" s="52"/>
      <c r="P26" s="19"/>
      <c r="Q26" s="20" t="s">
        <v>20</v>
      </c>
      <c r="R26" s="13">
        <f>'[1]2011년'!W26</f>
        <v>0</v>
      </c>
      <c r="S26" s="14">
        <f>'[1]2012년'!V26</f>
        <v>0</v>
      </c>
      <c r="T26" s="15">
        <f>'[1]2012년'!W26</f>
        <v>0</v>
      </c>
      <c r="U26" s="16" t="e">
        <f t="shared" si="3"/>
        <v>#DIV/0!</v>
      </c>
      <c r="V26" s="16" t="e">
        <f t="shared" si="4"/>
        <v>#DIV/0!</v>
      </c>
      <c r="W26" s="14">
        <f>'[1]2011년'!U26</f>
        <v>0</v>
      </c>
      <c r="X26" s="17">
        <f>'[1]1월'!X26+R26</f>
        <v>0</v>
      </c>
      <c r="Y26" s="15">
        <f>'[1]1월'!Y26+T26</f>
        <v>0</v>
      </c>
      <c r="Z26" s="16" t="e">
        <f t="shared" si="5"/>
        <v>#DIV/0!</v>
      </c>
      <c r="AA26" s="18">
        <f>Y26/$Y$8*100</f>
        <v>0</v>
      </c>
      <c r="AC26" s="52"/>
      <c r="AD26" s="19"/>
      <c r="AE26" s="20" t="s">
        <v>20</v>
      </c>
      <c r="AF26" s="13">
        <f>'[1]2011년'!AN26</f>
        <v>988343</v>
      </c>
      <c r="AG26" s="14">
        <f>'[1]2012년'!AM26</f>
        <v>2080515</v>
      </c>
      <c r="AH26" s="15">
        <f>'[1]2012년'!AN26</f>
        <v>945877</v>
      </c>
      <c r="AI26" s="16">
        <f t="shared" si="6"/>
        <v>-4.2966864742300999</v>
      </c>
      <c r="AJ26" s="16">
        <f t="shared" si="7"/>
        <v>-54.536400843060491</v>
      </c>
      <c r="AK26" s="14">
        <f>'[1]2011년'!AL26</f>
        <v>12362648</v>
      </c>
      <c r="AL26" s="17">
        <f>'[1]1월'!AL26+AF26</f>
        <v>1584592</v>
      </c>
      <c r="AM26" s="15">
        <f>'[1]1월'!AM26+AH26</f>
        <v>3026392</v>
      </c>
      <c r="AN26" s="16">
        <f t="shared" si="8"/>
        <v>90.988721386956399</v>
      </c>
      <c r="AO26" s="18">
        <f>AM26/$AM$8*100</f>
        <v>78.83980347308696</v>
      </c>
    </row>
    <row r="27" spans="1:41" ht="30" customHeight="1" thickBot="1">
      <c r="A27" s="53"/>
      <c r="B27" s="45" t="s">
        <v>21</v>
      </c>
      <c r="C27" s="46"/>
      <c r="D27" s="29">
        <f>'[1]2011년'!F27</f>
        <v>66022</v>
      </c>
      <c r="E27" s="30">
        <f>'[1]2012년'!E27</f>
        <v>69811</v>
      </c>
      <c r="F27" s="31">
        <f>'[1]2012년'!F27</f>
        <v>67315</v>
      </c>
      <c r="G27" s="32">
        <f t="shared" si="0"/>
        <v>1.9584380963921149</v>
      </c>
      <c r="H27" s="32">
        <f t="shared" si="1"/>
        <v>-3.5753677787168243</v>
      </c>
      <c r="I27" s="30">
        <f>'[1]2011년'!D27</f>
        <v>832486</v>
      </c>
      <c r="J27" s="33">
        <f>'[1]1월'!J27+D27</f>
        <v>132099</v>
      </c>
      <c r="K27" s="31">
        <f>'[1]1월'!K27+F27</f>
        <v>137126</v>
      </c>
      <c r="L27" s="32">
        <f>(K27/J27)*100-100</f>
        <v>3.8054792239153841</v>
      </c>
      <c r="M27" s="34">
        <f>K27/$K$9*100</f>
        <v>2.8959503452412254</v>
      </c>
      <c r="O27" s="53"/>
      <c r="P27" s="45" t="s">
        <v>21</v>
      </c>
      <c r="Q27" s="46"/>
      <c r="R27" s="29">
        <f>'[1]2011년'!W27</f>
        <v>0</v>
      </c>
      <c r="S27" s="30">
        <f>'[1]2012년'!V27</f>
        <v>0</v>
      </c>
      <c r="T27" s="31">
        <f>'[1]2012년'!W27</f>
        <v>0</v>
      </c>
      <c r="U27" s="32" t="e">
        <f t="shared" si="3"/>
        <v>#DIV/0!</v>
      </c>
      <c r="V27" s="32" t="e">
        <f t="shared" si="4"/>
        <v>#DIV/0!</v>
      </c>
      <c r="W27" s="30">
        <f>'[1]2011년'!U27</f>
        <v>0</v>
      </c>
      <c r="X27" s="33">
        <f>'[1]1월'!X27+R27</f>
        <v>0</v>
      </c>
      <c r="Y27" s="31">
        <f>'[1]1월'!Y27+T27</f>
        <v>0</v>
      </c>
      <c r="Z27" s="32" t="e">
        <f>(Y27/X27)*100-100</f>
        <v>#DIV/0!</v>
      </c>
      <c r="AA27" s="34">
        <f>Y27/$Y$9*100</f>
        <v>0</v>
      </c>
      <c r="AC27" s="53"/>
      <c r="AD27" s="45" t="s">
        <v>21</v>
      </c>
      <c r="AE27" s="46"/>
      <c r="AF27" s="29">
        <f>'[1]2011년'!AN27</f>
        <v>66022</v>
      </c>
      <c r="AG27" s="30">
        <f>'[1]2012년'!AM27</f>
        <v>69811</v>
      </c>
      <c r="AH27" s="31">
        <f>'[1]2012년'!AN27</f>
        <v>67315</v>
      </c>
      <c r="AI27" s="32">
        <f t="shared" si="6"/>
        <v>1.9584380963921149</v>
      </c>
      <c r="AJ27" s="32">
        <f t="shared" si="7"/>
        <v>-3.5753677787168243</v>
      </c>
      <c r="AK27" s="30">
        <f>'[1]2011년'!AL27</f>
        <v>832486</v>
      </c>
      <c r="AL27" s="33">
        <f>'[1]1월'!AL27+AF27</f>
        <v>132099</v>
      </c>
      <c r="AM27" s="31">
        <f>'[1]1월'!AM27+AH27</f>
        <v>137126</v>
      </c>
      <c r="AN27" s="32">
        <f>(AM27/AL27)*100-100</f>
        <v>3.8054792239153841</v>
      </c>
      <c r="AO27" s="34">
        <f>AM27/$AM$9*100</f>
        <v>2.915319127585553</v>
      </c>
    </row>
    <row r="28" spans="1:41" ht="18" customHeight="1">
      <c r="C28" s="1" t="s">
        <v>25</v>
      </c>
      <c r="H28" s="41"/>
      <c r="I28" s="41"/>
      <c r="J28" s="41"/>
      <c r="K28" s="42"/>
      <c r="L28" s="41"/>
      <c r="M28" s="41"/>
      <c r="Q28" s="1" t="s">
        <v>26</v>
      </c>
      <c r="V28" s="41"/>
      <c r="W28" s="41"/>
      <c r="X28" s="41"/>
      <c r="Y28" s="42"/>
      <c r="Z28" s="41"/>
      <c r="AA28" s="41"/>
      <c r="AE28" s="1" t="s">
        <v>26</v>
      </c>
      <c r="AJ28" s="41"/>
      <c r="AK28" s="41"/>
      <c r="AL28" s="41"/>
      <c r="AM28" s="42"/>
      <c r="AN28" s="41"/>
      <c r="AO28" s="41"/>
    </row>
  </sheetData>
  <mergeCells count="54">
    <mergeCell ref="P27:Q27"/>
    <mergeCell ref="AD27:AE27"/>
    <mergeCell ref="A22:A27"/>
    <mergeCell ref="B22:C22"/>
    <mergeCell ref="O22:O27"/>
    <mergeCell ref="P22:Q22"/>
    <mergeCell ref="AC22:AC27"/>
    <mergeCell ref="AD22:AE22"/>
    <mergeCell ref="B23:C23"/>
    <mergeCell ref="P23:Q23"/>
    <mergeCell ref="AD23:AE23"/>
    <mergeCell ref="B27:C27"/>
    <mergeCell ref="AD15:AE15"/>
    <mergeCell ref="A16:A21"/>
    <mergeCell ref="B16:C16"/>
    <mergeCell ref="O16:O21"/>
    <mergeCell ref="P16:Q16"/>
    <mergeCell ref="AC16:AC21"/>
    <mergeCell ref="AD16:AE16"/>
    <mergeCell ref="B17:C17"/>
    <mergeCell ref="P17:Q17"/>
    <mergeCell ref="AD17:AE17"/>
    <mergeCell ref="B21:C21"/>
    <mergeCell ref="P21:Q21"/>
    <mergeCell ref="AD21:AE21"/>
    <mergeCell ref="AD10:AE10"/>
    <mergeCell ref="B11:C11"/>
    <mergeCell ref="P11:Q11"/>
    <mergeCell ref="A4:A9"/>
    <mergeCell ref="B4:C4"/>
    <mergeCell ref="O4:O9"/>
    <mergeCell ref="P4:Q4"/>
    <mergeCell ref="AC4:AC9"/>
    <mergeCell ref="AD4:AE4"/>
    <mergeCell ref="AD11:AE11"/>
    <mergeCell ref="A10:A15"/>
    <mergeCell ref="B10:C10"/>
    <mergeCell ref="O10:O15"/>
    <mergeCell ref="P10:Q10"/>
    <mergeCell ref="AC10:AC15"/>
    <mergeCell ref="B15:C15"/>
    <mergeCell ref="P15:Q15"/>
    <mergeCell ref="B5:C5"/>
    <mergeCell ref="P5:Q5"/>
    <mergeCell ref="AD5:AE5"/>
    <mergeCell ref="B9:C9"/>
    <mergeCell ref="A1:M1"/>
    <mergeCell ref="O1:AA1"/>
    <mergeCell ref="AC1:AO1"/>
    <mergeCell ref="A3:C3"/>
    <mergeCell ref="O3:Q3"/>
    <mergeCell ref="AC3:AE3"/>
    <mergeCell ref="P9:Q9"/>
    <mergeCell ref="AD9:AE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박귀분</cp:lastModifiedBy>
  <cp:lastPrinted>2013-12-31T05:02:28Z</cp:lastPrinted>
  <dcterms:created xsi:type="dcterms:W3CDTF">2012-03-21T08:04:22Z</dcterms:created>
  <dcterms:modified xsi:type="dcterms:W3CDTF">2013-12-31T05:02:30Z</dcterms:modified>
</cp:coreProperties>
</file>